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educa\Desktop\"/>
    </mc:Choice>
  </mc:AlternateContent>
  <xr:revisionPtr revIDLastSave="0" documentId="13_ncr:1_{A64EBAD9-1B07-41B3-986A-859D8D75B0DB}" xr6:coauthVersionLast="47" xr6:coauthVersionMax="47" xr10:uidLastSave="{00000000-0000-0000-0000-000000000000}"/>
  <bookViews>
    <workbookView xWindow="-108" yWindow="-108" windowWidth="23256" windowHeight="12576" xr2:uid="{00000000-000D-0000-FFFF-FFFF00000000}"/>
  </bookViews>
  <sheets>
    <sheet name="3期別入力版" sheetId="2" r:id="rId1"/>
    <sheet name="3期まとめて版" sheetId="1" r:id="rId2"/>
  </sheets>
  <definedNames>
    <definedName name="_xlnm.Print_Area" localSheetId="1">'3期まとめて版'!$A:$H</definedName>
    <definedName name="_xlnm.Print_Area" localSheetId="0">'3期別入力版'!$A:$H</definedName>
  </definedNames>
  <calcPr calcId="191029"/>
</workbook>
</file>

<file path=xl/calcChain.xml><?xml version="1.0" encoding="utf-8"?>
<calcChain xmlns="http://schemas.openxmlformats.org/spreadsheetml/2006/main">
  <c r="R59" i="2" l="1"/>
  <c r="L70" i="2"/>
  <c r="K70" i="2"/>
  <c r="J70" i="2"/>
  <c r="J53" i="2"/>
  <c r="J54" i="2"/>
  <c r="L41" i="2"/>
  <c r="K41" i="2"/>
  <c r="J41" i="2"/>
  <c r="L40" i="2"/>
  <c r="J15" i="2"/>
  <c r="L14" i="2"/>
  <c r="K14" i="2"/>
  <c r="J14" i="2"/>
  <c r="J13" i="2"/>
  <c r="AB76" i="2" l="1"/>
  <c r="W76" i="2"/>
  <c r="R76" i="2"/>
  <c r="L76" i="2"/>
  <c r="K76" i="2"/>
  <c r="J76" i="2"/>
  <c r="AB75" i="2"/>
  <c r="W75" i="2"/>
  <c r="R75" i="2"/>
  <c r="L75" i="2"/>
  <c r="K75" i="2"/>
  <c r="J75" i="2"/>
  <c r="AB74" i="2"/>
  <c r="W74" i="2"/>
  <c r="R74" i="2"/>
  <c r="L74" i="2"/>
  <c r="K74" i="2"/>
  <c r="J74" i="2"/>
  <c r="AB73" i="2"/>
  <c r="W73" i="2"/>
  <c r="R73" i="2"/>
  <c r="L73" i="2"/>
  <c r="K73" i="2"/>
  <c r="J73" i="2"/>
  <c r="AB72" i="2"/>
  <c r="W72" i="2"/>
  <c r="R72" i="2"/>
  <c r="L72" i="2"/>
  <c r="K72" i="2"/>
  <c r="J72" i="2"/>
  <c r="AB71" i="2"/>
  <c r="W71" i="2"/>
  <c r="R71" i="2"/>
  <c r="L71" i="2"/>
  <c r="K71" i="2"/>
  <c r="J71" i="2"/>
  <c r="AB70" i="2"/>
  <c r="W70" i="2"/>
  <c r="R70" i="2"/>
  <c r="AB69" i="2"/>
  <c r="W69" i="2"/>
  <c r="R69" i="2"/>
  <c r="L69" i="2"/>
  <c r="K69" i="2"/>
  <c r="J69" i="2"/>
  <c r="AB68" i="2"/>
  <c r="W68" i="2"/>
  <c r="R68" i="2"/>
  <c r="L68" i="2"/>
  <c r="K68" i="2"/>
  <c r="J68" i="2"/>
  <c r="AB67" i="2"/>
  <c r="W67" i="2"/>
  <c r="R67" i="2"/>
  <c r="L67" i="2"/>
  <c r="K67" i="2"/>
  <c r="J67" i="2"/>
  <c r="AB62" i="2"/>
  <c r="W62" i="2"/>
  <c r="R62" i="2"/>
  <c r="L62" i="2"/>
  <c r="K62" i="2"/>
  <c r="J62" i="2"/>
  <c r="AB61" i="2"/>
  <c r="W61" i="2"/>
  <c r="R61" i="2"/>
  <c r="L61" i="2"/>
  <c r="K61" i="2"/>
  <c r="J61" i="2"/>
  <c r="AB60" i="2"/>
  <c r="W60" i="2"/>
  <c r="R60" i="2"/>
  <c r="L60" i="2"/>
  <c r="K60" i="2"/>
  <c r="J60" i="2"/>
  <c r="AB59" i="2"/>
  <c r="W59" i="2"/>
  <c r="L59" i="2"/>
  <c r="K59" i="2"/>
  <c r="J59" i="2"/>
  <c r="AB58" i="2"/>
  <c r="W58" i="2"/>
  <c r="R58" i="2"/>
  <c r="L58" i="2"/>
  <c r="K58" i="2"/>
  <c r="J58" i="2"/>
  <c r="AB57" i="2"/>
  <c r="W57" i="2"/>
  <c r="R57" i="2"/>
  <c r="L57" i="2"/>
  <c r="K57" i="2"/>
  <c r="J57" i="2"/>
  <c r="AB56" i="2"/>
  <c r="W56" i="2"/>
  <c r="R56" i="2"/>
  <c r="L56" i="2"/>
  <c r="K56" i="2"/>
  <c r="J56" i="2"/>
  <c r="AB55" i="2"/>
  <c r="W55" i="2"/>
  <c r="R55" i="2"/>
  <c r="L55" i="2"/>
  <c r="K55" i="2"/>
  <c r="J55" i="2"/>
  <c r="AB54" i="2"/>
  <c r="W54" i="2"/>
  <c r="R54" i="2"/>
  <c r="L54" i="2"/>
  <c r="K54" i="2"/>
  <c r="AB53" i="2"/>
  <c r="W53" i="2"/>
  <c r="R53" i="2"/>
  <c r="L53" i="2"/>
  <c r="K53" i="2"/>
  <c r="AB48" i="2"/>
  <c r="W48" i="2"/>
  <c r="R48" i="2"/>
  <c r="L48" i="2"/>
  <c r="K48" i="2"/>
  <c r="J48" i="2"/>
  <c r="AB47" i="2"/>
  <c r="W47" i="2"/>
  <c r="R47" i="2"/>
  <c r="L47" i="2"/>
  <c r="K47" i="2"/>
  <c r="J47" i="2"/>
  <c r="AB46" i="2"/>
  <c r="W46" i="2"/>
  <c r="R46" i="2"/>
  <c r="L46" i="2"/>
  <c r="K46" i="2"/>
  <c r="J46" i="2"/>
  <c r="AB45" i="2"/>
  <c r="W45" i="2"/>
  <c r="R45" i="2"/>
  <c r="L45" i="2"/>
  <c r="K45" i="2"/>
  <c r="J45" i="2"/>
  <c r="AB44" i="2"/>
  <c r="W44" i="2"/>
  <c r="R44" i="2"/>
  <c r="L44" i="2"/>
  <c r="K44" i="2"/>
  <c r="J44" i="2"/>
  <c r="AB43" i="2"/>
  <c r="W43" i="2"/>
  <c r="R43" i="2"/>
  <c r="L43" i="2"/>
  <c r="K43" i="2"/>
  <c r="J43" i="2"/>
  <c r="AB42" i="2"/>
  <c r="W42" i="2"/>
  <c r="R42" i="2"/>
  <c r="L42" i="2"/>
  <c r="K42" i="2"/>
  <c r="J42" i="2"/>
  <c r="AB41" i="2"/>
  <c r="W41" i="2"/>
  <c r="R41" i="2"/>
  <c r="AB40" i="2"/>
  <c r="W40" i="2"/>
  <c r="R40" i="2"/>
  <c r="K40" i="2"/>
  <c r="J40" i="2"/>
  <c r="AB39" i="2"/>
  <c r="W39" i="2"/>
  <c r="R39" i="2"/>
  <c r="L39" i="2"/>
  <c r="K39" i="2"/>
  <c r="J39" i="2"/>
  <c r="AB34" i="2"/>
  <c r="W34" i="2"/>
  <c r="R34" i="2"/>
  <c r="L34" i="2"/>
  <c r="K34" i="2"/>
  <c r="J34" i="2"/>
  <c r="AB33" i="2"/>
  <c r="W33" i="2"/>
  <c r="R33" i="2"/>
  <c r="L33" i="2"/>
  <c r="K33" i="2"/>
  <c r="J33" i="2"/>
  <c r="AB32" i="2"/>
  <c r="W32" i="2"/>
  <c r="R32" i="2"/>
  <c r="L32" i="2"/>
  <c r="K32" i="2"/>
  <c r="J32" i="2"/>
  <c r="AB31" i="2"/>
  <c r="W31" i="2"/>
  <c r="R31" i="2"/>
  <c r="L31" i="2"/>
  <c r="K31" i="2"/>
  <c r="J31" i="2"/>
  <c r="AB30" i="2"/>
  <c r="W30" i="2"/>
  <c r="R30" i="2"/>
  <c r="L30" i="2"/>
  <c r="K30" i="2"/>
  <c r="J30" i="2"/>
  <c r="AB29" i="2"/>
  <c r="W29" i="2"/>
  <c r="R29" i="2"/>
  <c r="L29" i="2"/>
  <c r="K29" i="2"/>
  <c r="J29" i="2"/>
  <c r="AB28" i="2"/>
  <c r="W28" i="2"/>
  <c r="R28" i="2"/>
  <c r="L28" i="2"/>
  <c r="K28" i="2"/>
  <c r="J28" i="2"/>
  <c r="AB27" i="2"/>
  <c r="W27" i="2"/>
  <c r="R27" i="2"/>
  <c r="L27" i="2"/>
  <c r="K27" i="2"/>
  <c r="J27" i="2"/>
  <c r="AB26" i="2"/>
  <c r="W26" i="2"/>
  <c r="R26" i="2"/>
  <c r="L26" i="2"/>
  <c r="K26" i="2"/>
  <c r="J26" i="2"/>
  <c r="AB25" i="2"/>
  <c r="W25" i="2"/>
  <c r="R25" i="2"/>
  <c r="L25" i="2"/>
  <c r="K25" i="2"/>
  <c r="J25" i="2"/>
  <c r="AB12" i="2"/>
  <c r="AB13" i="2"/>
  <c r="AB14" i="2"/>
  <c r="AB15" i="2"/>
  <c r="AB16" i="2"/>
  <c r="AB17" i="2"/>
  <c r="AB18" i="2"/>
  <c r="AB19" i="2"/>
  <c r="AB20" i="2"/>
  <c r="AB11" i="2"/>
  <c r="W12" i="2"/>
  <c r="W13" i="2"/>
  <c r="W14" i="2"/>
  <c r="W15" i="2"/>
  <c r="W16" i="2"/>
  <c r="W17" i="2"/>
  <c r="W18" i="2"/>
  <c r="W19" i="2"/>
  <c r="W20" i="2"/>
  <c r="W11" i="2"/>
  <c r="R12" i="2"/>
  <c r="R13" i="2"/>
  <c r="R14" i="2"/>
  <c r="R15" i="2"/>
  <c r="R16" i="2"/>
  <c r="R17" i="2"/>
  <c r="R18" i="2"/>
  <c r="R19" i="2"/>
  <c r="R20" i="2"/>
  <c r="R11" i="2"/>
  <c r="M59" i="2" l="1"/>
  <c r="F75" i="2"/>
  <c r="F67" i="2"/>
  <c r="E26" i="2"/>
  <c r="J12" i="2"/>
  <c r="K12" i="2"/>
  <c r="L12" i="2"/>
  <c r="K13" i="2"/>
  <c r="L13" i="2"/>
  <c r="K15" i="2"/>
  <c r="L15" i="2"/>
  <c r="J16" i="2"/>
  <c r="K16" i="2"/>
  <c r="E16" i="2" s="1"/>
  <c r="L16" i="2"/>
  <c r="J17" i="2"/>
  <c r="K17" i="2"/>
  <c r="L17" i="2"/>
  <c r="J18" i="2"/>
  <c r="K18" i="2"/>
  <c r="L18" i="2"/>
  <c r="F18" i="2" s="1"/>
  <c r="J19" i="2"/>
  <c r="K19" i="2"/>
  <c r="L19" i="2"/>
  <c r="J20" i="2"/>
  <c r="K20" i="2"/>
  <c r="L20" i="2"/>
  <c r="K11" i="2"/>
  <c r="L11" i="2"/>
  <c r="J11" i="2"/>
  <c r="D11" i="2" s="1"/>
  <c r="M70" i="2"/>
  <c r="D76" i="2"/>
  <c r="E71" i="2"/>
  <c r="E58" i="2"/>
  <c r="E54" i="2"/>
  <c r="D47" i="2"/>
  <c r="D34" i="2"/>
  <c r="E30" i="2"/>
  <c r="E27" i="2"/>
  <c r="D14" i="2"/>
  <c r="F76" i="1"/>
  <c r="E76" i="1"/>
  <c r="D76" i="1"/>
  <c r="F75" i="1"/>
  <c r="E75" i="1"/>
  <c r="D75" i="1"/>
  <c r="F74" i="1"/>
  <c r="E74" i="1"/>
  <c r="G74" i="1" s="1"/>
  <c r="H74" i="1" s="1"/>
  <c r="D74" i="1"/>
  <c r="F73" i="1"/>
  <c r="E73" i="1"/>
  <c r="D73" i="1"/>
  <c r="G73" i="1" s="1"/>
  <c r="H73" i="1" s="1"/>
  <c r="F72" i="1"/>
  <c r="E72" i="1"/>
  <c r="D72" i="1"/>
  <c r="F71" i="1"/>
  <c r="E71" i="1"/>
  <c r="D71" i="1"/>
  <c r="F70" i="1"/>
  <c r="E70" i="1"/>
  <c r="D70" i="1"/>
  <c r="F69" i="1"/>
  <c r="E69" i="1"/>
  <c r="D69" i="1"/>
  <c r="F68" i="1"/>
  <c r="E68" i="1"/>
  <c r="D68" i="1"/>
  <c r="G68" i="1" s="1"/>
  <c r="H68" i="1" s="1"/>
  <c r="F67" i="1"/>
  <c r="E67" i="1"/>
  <c r="D67" i="1"/>
  <c r="F62" i="1"/>
  <c r="E62" i="1"/>
  <c r="D62" i="1"/>
  <c r="F61" i="1"/>
  <c r="E61" i="1"/>
  <c r="D61" i="1"/>
  <c r="F60" i="1"/>
  <c r="E60" i="1"/>
  <c r="D60" i="1"/>
  <c r="F59" i="1"/>
  <c r="E59" i="1"/>
  <c r="D59" i="1"/>
  <c r="F58" i="1"/>
  <c r="E58" i="1"/>
  <c r="D58" i="1"/>
  <c r="F57" i="1"/>
  <c r="E57" i="1"/>
  <c r="D57" i="1"/>
  <c r="F56" i="1"/>
  <c r="E56" i="1"/>
  <c r="D56" i="1"/>
  <c r="F55" i="1"/>
  <c r="E55" i="1"/>
  <c r="D55" i="1"/>
  <c r="F54" i="1"/>
  <c r="E54" i="1"/>
  <c r="D54" i="1"/>
  <c r="F53" i="1"/>
  <c r="E53" i="1"/>
  <c r="D53" i="1"/>
  <c r="G53" i="1" s="1"/>
  <c r="H53" i="1" s="1"/>
  <c r="F48" i="1"/>
  <c r="E48" i="1"/>
  <c r="D48" i="1"/>
  <c r="F47" i="1"/>
  <c r="E47" i="1"/>
  <c r="D47" i="1"/>
  <c r="F46" i="1"/>
  <c r="E46" i="1"/>
  <c r="G46" i="1" s="1"/>
  <c r="H46" i="1" s="1"/>
  <c r="D46" i="1"/>
  <c r="F45" i="1"/>
  <c r="E45" i="1"/>
  <c r="D45" i="1"/>
  <c r="G45" i="1" s="1"/>
  <c r="H45" i="1" s="1"/>
  <c r="F44" i="1"/>
  <c r="E44" i="1"/>
  <c r="D44" i="1"/>
  <c r="G44" i="1" s="1"/>
  <c r="H44" i="1" s="1"/>
  <c r="F43" i="1"/>
  <c r="G43" i="1" s="1"/>
  <c r="H43" i="1" s="1"/>
  <c r="E43" i="1"/>
  <c r="D43" i="1"/>
  <c r="F42" i="1"/>
  <c r="E42" i="1"/>
  <c r="D42" i="1"/>
  <c r="F41" i="1"/>
  <c r="E41" i="1"/>
  <c r="D41" i="1"/>
  <c r="F40" i="1"/>
  <c r="E40" i="1"/>
  <c r="D40" i="1"/>
  <c r="G40" i="1" s="1"/>
  <c r="H40" i="1" s="1"/>
  <c r="F39" i="1"/>
  <c r="E39" i="1"/>
  <c r="D39" i="1"/>
  <c r="F34" i="1"/>
  <c r="E34" i="1"/>
  <c r="D34" i="1"/>
  <c r="F33" i="1"/>
  <c r="E33" i="1"/>
  <c r="D33" i="1"/>
  <c r="F32" i="1"/>
  <c r="E32" i="1"/>
  <c r="D32" i="1"/>
  <c r="F31" i="1"/>
  <c r="E31" i="1"/>
  <c r="D31" i="1"/>
  <c r="F30" i="1"/>
  <c r="E30" i="1"/>
  <c r="D30" i="1"/>
  <c r="F29" i="1"/>
  <c r="E29" i="1"/>
  <c r="D29" i="1"/>
  <c r="F28" i="1"/>
  <c r="E28" i="1"/>
  <c r="D28" i="1"/>
  <c r="F27" i="1"/>
  <c r="E27" i="1"/>
  <c r="D27" i="1"/>
  <c r="F26" i="1"/>
  <c r="E26" i="1"/>
  <c r="D26" i="1"/>
  <c r="F25" i="1"/>
  <c r="E25" i="1"/>
  <c r="D25" i="1"/>
  <c r="G25" i="1" s="1"/>
  <c r="H25" i="1" s="1"/>
  <c r="M76" i="1"/>
  <c r="M75" i="1"/>
  <c r="M74" i="1"/>
  <c r="M73" i="1"/>
  <c r="M72" i="1"/>
  <c r="M71" i="1"/>
  <c r="M70" i="1"/>
  <c r="M69" i="1"/>
  <c r="M68" i="1"/>
  <c r="M67" i="1"/>
  <c r="M62" i="1"/>
  <c r="M61" i="1"/>
  <c r="M60" i="1"/>
  <c r="M59" i="1"/>
  <c r="M58" i="1"/>
  <c r="M57" i="1"/>
  <c r="M56" i="1"/>
  <c r="M55" i="1"/>
  <c r="M54" i="1"/>
  <c r="M53" i="1"/>
  <c r="M48" i="1"/>
  <c r="M47" i="1"/>
  <c r="M46" i="1"/>
  <c r="M45" i="1"/>
  <c r="M44" i="1"/>
  <c r="M43" i="1"/>
  <c r="M42" i="1"/>
  <c r="M41" i="1"/>
  <c r="M40" i="1"/>
  <c r="M39" i="1"/>
  <c r="M34" i="1"/>
  <c r="M33" i="1"/>
  <c r="M32" i="1"/>
  <c r="M31" i="1"/>
  <c r="M30" i="1"/>
  <c r="M29" i="1"/>
  <c r="M28" i="1"/>
  <c r="M27" i="1"/>
  <c r="M26" i="1"/>
  <c r="M25" i="1"/>
  <c r="M12" i="1"/>
  <c r="M13" i="1"/>
  <c r="M14" i="1"/>
  <c r="M15" i="1"/>
  <c r="M16" i="1"/>
  <c r="M17" i="1"/>
  <c r="M18" i="1"/>
  <c r="M19" i="1"/>
  <c r="M20" i="1"/>
  <c r="M11" i="1"/>
  <c r="D11" i="1"/>
  <c r="F20" i="1"/>
  <c r="E20" i="1"/>
  <c r="D20" i="1"/>
  <c r="F19" i="1"/>
  <c r="E19" i="1"/>
  <c r="D19" i="1"/>
  <c r="F18" i="1"/>
  <c r="E18" i="1"/>
  <c r="D18" i="1"/>
  <c r="G18" i="1" s="1"/>
  <c r="H18" i="1" s="1"/>
  <c r="F17" i="1"/>
  <c r="E17" i="1"/>
  <c r="D17" i="1"/>
  <c r="F16" i="1"/>
  <c r="E16" i="1"/>
  <c r="D16" i="1"/>
  <c r="F15" i="1"/>
  <c r="E15" i="1"/>
  <c r="D15" i="1"/>
  <c r="F14" i="1"/>
  <c r="E14" i="1"/>
  <c r="D14" i="1"/>
  <c r="F13" i="1"/>
  <c r="E13" i="1"/>
  <c r="D13" i="1"/>
  <c r="F12" i="1"/>
  <c r="E12" i="1"/>
  <c r="D12" i="1"/>
  <c r="G15" i="1" l="1"/>
  <c r="H15" i="1" s="1"/>
  <c r="G28" i="1"/>
  <c r="H28" i="1" s="1"/>
  <c r="G30" i="1"/>
  <c r="H30" i="1" s="1"/>
  <c r="G47" i="1"/>
  <c r="H47" i="1" s="1"/>
  <c r="G54" i="1"/>
  <c r="H54" i="1" s="1"/>
  <c r="G56" i="1"/>
  <c r="H56" i="1" s="1"/>
  <c r="G58" i="1"/>
  <c r="H58" i="1" s="1"/>
  <c r="G75" i="1"/>
  <c r="H75" i="1" s="1"/>
  <c r="G42" i="1"/>
  <c r="H42" i="1" s="1"/>
  <c r="G61" i="1"/>
  <c r="H61" i="1" s="1"/>
  <c r="G70" i="1"/>
  <c r="H70" i="1" s="1"/>
  <c r="G72" i="1"/>
  <c r="H72" i="1" s="1"/>
  <c r="G31" i="1"/>
  <c r="H31" i="1" s="1"/>
  <c r="G32" i="1"/>
  <c r="H32" i="1" s="1"/>
  <c r="G39" i="1"/>
  <c r="H39" i="1" s="1"/>
  <c r="G59" i="1"/>
  <c r="H59" i="1" s="1"/>
  <c r="G60" i="1"/>
  <c r="H60" i="1" s="1"/>
  <c r="G67" i="1"/>
  <c r="H67" i="1" s="1"/>
  <c r="F39" i="2"/>
  <c r="M41" i="2"/>
  <c r="F12" i="2"/>
  <c r="F20" i="2"/>
  <c r="D42" i="2"/>
  <c r="E62" i="2"/>
  <c r="F47" i="2"/>
  <c r="M47" i="2"/>
  <c r="F31" i="2"/>
  <c r="E39" i="2"/>
  <c r="E44" i="2"/>
  <c r="E48" i="2"/>
  <c r="E55" i="2"/>
  <c r="D60" i="2"/>
  <c r="E67" i="2"/>
  <c r="F73" i="2"/>
  <c r="E19" i="2"/>
  <c r="F16" i="2"/>
  <c r="E40" i="2"/>
  <c r="M55" i="2"/>
  <c r="M45" i="2"/>
  <c r="D19" i="2"/>
  <c r="F44" i="2"/>
  <c r="F60" i="2"/>
  <c r="D74" i="2"/>
  <c r="F29" i="2"/>
  <c r="F42" i="2"/>
  <c r="D58" i="2"/>
  <c r="F70" i="2"/>
  <c r="M53" i="2"/>
  <c r="M56" i="2"/>
  <c r="M40" i="2"/>
  <c r="M72" i="2"/>
  <c r="M44" i="2"/>
  <c r="M13" i="2"/>
  <c r="M17" i="2"/>
  <c r="M11" i="2"/>
  <c r="M26" i="2"/>
  <c r="M16" i="2"/>
  <c r="M62" i="2"/>
  <c r="M34" i="2"/>
  <c r="M14" i="2"/>
  <c r="M18" i="2"/>
  <c r="M58" i="2"/>
  <c r="M30" i="2"/>
  <c r="M15" i="2"/>
  <c r="M19" i="2"/>
  <c r="M76" i="2"/>
  <c r="M48" i="2"/>
  <c r="M12" i="2"/>
  <c r="M20" i="2"/>
  <c r="M27" i="2"/>
  <c r="M31" i="2"/>
  <c r="M74" i="2"/>
  <c r="M42" i="2"/>
  <c r="M61" i="2"/>
  <c r="M28" i="2"/>
  <c r="M67" i="2"/>
  <c r="M54" i="2"/>
  <c r="E74" i="2"/>
  <c r="E70" i="2"/>
  <c r="F61" i="2"/>
  <c r="F56" i="2"/>
  <c r="E46" i="2"/>
  <c r="E42" i="2"/>
  <c r="D39" i="2"/>
  <c r="E28" i="2"/>
  <c r="F25" i="2"/>
  <c r="F76" i="2"/>
  <c r="D75" i="2"/>
  <c r="F72" i="2"/>
  <c r="E69" i="2"/>
  <c r="D67" i="2"/>
  <c r="E61" i="2"/>
  <c r="F59" i="2"/>
  <c r="D57" i="2"/>
  <c r="D55" i="2"/>
  <c r="E53" i="2"/>
  <c r="D48" i="2"/>
  <c r="D46" i="2"/>
  <c r="E43" i="2"/>
  <c r="E41" i="2"/>
  <c r="F34" i="2"/>
  <c r="D33" i="2"/>
  <c r="E31" i="2"/>
  <c r="E29" i="2"/>
  <c r="F26" i="2"/>
  <c r="D20" i="2"/>
  <c r="F17" i="2"/>
  <c r="E15" i="2"/>
  <c r="F13" i="2"/>
  <c r="D12" i="2"/>
  <c r="M60" i="2"/>
  <c r="M33" i="2"/>
  <c r="M43" i="2"/>
  <c r="M32" i="2"/>
  <c r="M73" i="2"/>
  <c r="M25" i="2"/>
  <c r="M69" i="2"/>
  <c r="M57" i="2"/>
  <c r="E73" i="2"/>
  <c r="F69" i="2"/>
  <c r="E60" i="2"/>
  <c r="E56" i="2"/>
  <c r="E45" i="2"/>
  <c r="F40" i="2"/>
  <c r="F33" i="2"/>
  <c r="F27" i="2"/>
  <c r="E76" i="2"/>
  <c r="F74" i="2"/>
  <c r="E72" i="2"/>
  <c r="D69" i="2"/>
  <c r="F62" i="2"/>
  <c r="D61" i="2"/>
  <c r="F58" i="2"/>
  <c r="D56" i="2"/>
  <c r="F54" i="2"/>
  <c r="D53" i="2"/>
  <c r="E47" i="2"/>
  <c r="F45" i="2"/>
  <c r="D43" i="2"/>
  <c r="D41" i="2"/>
  <c r="E34" i="2"/>
  <c r="G34" i="2" s="1"/>
  <c r="H34" i="2" s="1"/>
  <c r="F32" i="2"/>
  <c r="F30" i="2"/>
  <c r="D29" i="2"/>
  <c r="G29" i="2" s="1"/>
  <c r="H29" i="2" s="1"/>
  <c r="E25" i="2"/>
  <c r="F19" i="2"/>
  <c r="E17" i="2"/>
  <c r="D15" i="2"/>
  <c r="E13" i="2"/>
  <c r="F11" i="2"/>
  <c r="D18" i="2"/>
  <c r="D27" i="2"/>
  <c r="F53" i="2"/>
  <c r="E68" i="2"/>
  <c r="M39" i="2"/>
  <c r="M46" i="2"/>
  <c r="E11" i="2"/>
  <c r="F14" i="2"/>
  <c r="F28" i="2"/>
  <c r="D32" i="2"/>
  <c r="D40" i="2"/>
  <c r="F48" i="2"/>
  <c r="F55" i="2"/>
  <c r="F68" i="2"/>
  <c r="E12" i="2"/>
  <c r="D16" i="2"/>
  <c r="E20" i="2"/>
  <c r="D30" i="2"/>
  <c r="E33" i="2"/>
  <c r="F41" i="2"/>
  <c r="F46" i="2"/>
  <c r="D54" i="2"/>
  <c r="E57" i="2"/>
  <c r="D62" i="2"/>
  <c r="D71" i="2"/>
  <c r="E75" i="2"/>
  <c r="E32" i="2"/>
  <c r="D44" i="2"/>
  <c r="E59" i="2"/>
  <c r="D72" i="2"/>
  <c r="M71" i="2"/>
  <c r="M75" i="2"/>
  <c r="M29" i="2"/>
  <c r="M68" i="2"/>
  <c r="E18" i="2"/>
  <c r="D17" i="2"/>
  <c r="F15" i="2"/>
  <c r="E14" i="2"/>
  <c r="G26" i="1"/>
  <c r="H26" i="1" s="1"/>
  <c r="G17" i="1"/>
  <c r="H17" i="1" s="1"/>
  <c r="G29" i="1"/>
  <c r="H29" i="1" s="1"/>
  <c r="G34" i="1"/>
  <c r="H34" i="1" s="1"/>
  <c r="G48" i="1"/>
  <c r="H48" i="1" s="1"/>
  <c r="G62" i="1"/>
  <c r="H62" i="1" s="1"/>
  <c r="G71" i="1"/>
  <c r="H71" i="1" s="1"/>
  <c r="G76" i="1"/>
  <c r="H76" i="1" s="1"/>
  <c r="G16" i="1"/>
  <c r="H16" i="1" s="1"/>
  <c r="G20" i="1"/>
  <c r="H20" i="1" s="1"/>
  <c r="G27" i="1"/>
  <c r="H27" i="1" s="1"/>
  <c r="G33" i="1"/>
  <c r="H33" i="1" s="1"/>
  <c r="G41" i="1"/>
  <c r="H41" i="1" s="1"/>
  <c r="G55" i="1"/>
  <c r="H55" i="1" s="1"/>
  <c r="G57" i="1"/>
  <c r="H57" i="1" s="1"/>
  <c r="G69" i="1"/>
  <c r="H69" i="1" s="1"/>
  <c r="D68" i="2"/>
  <c r="D26" i="2"/>
  <c r="D28" i="2"/>
  <c r="D25" i="2"/>
  <c r="D70" i="2"/>
  <c r="F71" i="2"/>
  <c r="D73" i="2"/>
  <c r="F57" i="2"/>
  <c r="D59" i="2"/>
  <c r="D45" i="2"/>
  <c r="F43" i="2"/>
  <c r="G43" i="2" s="1"/>
  <c r="H43" i="2" s="1"/>
  <c r="D31" i="2"/>
  <c r="D13" i="2"/>
  <c r="G19" i="1"/>
  <c r="H19" i="1" s="1"/>
  <c r="G13" i="1"/>
  <c r="H13" i="1" s="1"/>
  <c r="G12" i="1"/>
  <c r="H12" i="1" s="1"/>
  <c r="G14" i="1"/>
  <c r="H14" i="1" s="1"/>
  <c r="E11" i="1"/>
  <c r="F11" i="1"/>
  <c r="G62" i="2" l="1"/>
  <c r="H62" i="2" s="1"/>
  <c r="G76" i="2"/>
  <c r="H76" i="2" s="1"/>
  <c r="G55" i="2"/>
  <c r="H55" i="2" s="1"/>
  <c r="G44" i="2"/>
  <c r="H44" i="2" s="1"/>
  <c r="G40" i="2"/>
  <c r="H40" i="2" s="1"/>
  <c r="G28" i="2"/>
  <c r="H28" i="2" s="1"/>
  <c r="G16" i="2"/>
  <c r="H16" i="2" s="1"/>
  <c r="G72" i="2"/>
  <c r="H72" i="2" s="1"/>
  <c r="G70" i="2"/>
  <c r="H70" i="2" s="1"/>
  <c r="G67" i="2"/>
  <c r="H67" i="2" s="1"/>
  <c r="G61" i="2"/>
  <c r="H61" i="2" s="1"/>
  <c r="G59" i="2"/>
  <c r="H59" i="2" s="1"/>
  <c r="G56" i="2"/>
  <c r="H56" i="2" s="1"/>
  <c r="G54" i="2"/>
  <c r="H54" i="2" s="1"/>
  <c r="G47" i="2"/>
  <c r="H47" i="2" s="1"/>
  <c r="G41" i="2"/>
  <c r="H41" i="2" s="1"/>
  <c r="G39" i="2"/>
  <c r="H39" i="2" s="1"/>
  <c r="G31" i="2"/>
  <c r="H31" i="2" s="1"/>
  <c r="G30" i="2"/>
  <c r="H30" i="2" s="1"/>
  <c r="G18" i="2"/>
  <c r="H18" i="2" s="1"/>
  <c r="G11" i="2"/>
  <c r="H11" i="2" s="1"/>
  <c r="G68" i="2"/>
  <c r="H68" i="2" s="1"/>
  <c r="G13" i="2"/>
  <c r="H13" i="2" s="1"/>
  <c r="G32" i="2"/>
  <c r="H32" i="2" s="1"/>
  <c r="G69" i="2"/>
  <c r="H69" i="2" s="1"/>
  <c r="G46" i="2"/>
  <c r="H46" i="2" s="1"/>
  <c r="G58" i="2"/>
  <c r="H58" i="2" s="1"/>
  <c r="G42" i="2"/>
  <c r="H42" i="2" s="1"/>
  <c r="G15" i="2"/>
  <c r="H15" i="2" s="1"/>
  <c r="G75" i="2"/>
  <c r="H75" i="2" s="1"/>
  <c r="G45" i="2"/>
  <c r="H45" i="2" s="1"/>
  <c r="G73" i="2"/>
  <c r="H73" i="2" s="1"/>
  <c r="G12" i="2"/>
  <c r="H12" i="2" s="1"/>
  <c r="G60" i="2"/>
  <c r="H60" i="2" s="1"/>
  <c r="G48" i="2"/>
  <c r="H48" i="2" s="1"/>
  <c r="G14" i="2"/>
  <c r="H14" i="2" s="1"/>
  <c r="G27" i="2"/>
  <c r="H27" i="2" s="1"/>
  <c r="G53" i="2"/>
  <c r="H53" i="2" s="1"/>
  <c r="G74" i="2"/>
  <c r="H74" i="2" s="1"/>
  <c r="G25" i="2"/>
  <c r="H25" i="2" s="1"/>
  <c r="G20" i="2"/>
  <c r="H20" i="2" s="1"/>
  <c r="G33" i="2"/>
  <c r="H33" i="2" s="1"/>
  <c r="G26" i="2"/>
  <c r="H26" i="2" s="1"/>
  <c r="G57" i="2"/>
  <c r="H57" i="2" s="1"/>
  <c r="G71" i="2"/>
  <c r="H71" i="2" s="1"/>
  <c r="G17" i="2"/>
  <c r="H17" i="2" s="1"/>
  <c r="G19" i="2"/>
  <c r="H19" i="2" s="1"/>
  <c r="G11" i="1"/>
  <c r="H11" i="1" s="1"/>
</calcChain>
</file>

<file path=xl/sharedStrings.xml><?xml version="1.0" encoding="utf-8"?>
<sst xmlns="http://schemas.openxmlformats.org/spreadsheetml/2006/main" count="257" uniqueCount="84">
  <si>
    <t xml:space="preserve">項  目                                                          </t>
    <phoneticPr fontId="2"/>
  </si>
  <si>
    <t xml:space="preserve">項目 </t>
  </si>
  <si>
    <t>内   容</t>
  </si>
  <si>
    <t>Ａ</t>
  </si>
  <si>
    <t>Ｂ</t>
  </si>
  <si>
    <t>Ｃ</t>
  </si>
  <si>
    <t>合計</t>
    <rPh sb="0" eb="2">
      <t>ゴウケイ</t>
    </rPh>
    <phoneticPr fontId="2"/>
  </si>
  <si>
    <t>総合
point</t>
    <rPh sb="0" eb="2">
      <t>ソウゴウ</t>
    </rPh>
    <phoneticPr fontId="2"/>
  </si>
  <si>
    <t>施設総合評価</t>
    <rPh sb="0" eb="2">
      <t>シセツ</t>
    </rPh>
    <rPh sb="2" eb="4">
      <t>ソウゴウ</t>
    </rPh>
    <rPh sb="4" eb="6">
      <t>ヒョウカ</t>
    </rPh>
    <phoneticPr fontId="2"/>
  </si>
  <si>
    <t>評    価</t>
    <phoneticPr fontId="2"/>
  </si>
  <si>
    <t>回答人数</t>
    <rPh sb="0" eb="2">
      <t>カイトウ</t>
    </rPh>
    <rPh sb="2" eb="4">
      <t>ニンズウ</t>
    </rPh>
    <phoneticPr fontId="2"/>
  </si>
  <si>
    <t>平成30年度 エデュカーレ城之内　自己点検・自己評価表</t>
    <rPh sb="0" eb="2">
      <t>ヘイセイ</t>
    </rPh>
    <rPh sb="4" eb="6">
      <t>ネンド</t>
    </rPh>
    <rPh sb="13" eb="16">
      <t>ジョウノウチ</t>
    </rPh>
    <rPh sb="26" eb="27">
      <t>ヒョウ</t>
    </rPh>
    <phoneticPr fontId="2"/>
  </si>
  <si>
    <t xml:space="preserve">    Ａ：よくできた　　 Ｂ：だいたいできた（ふつう）　　Ｃ：もっとがんばる　</t>
    <phoneticPr fontId="2"/>
  </si>
  <si>
    <t>「幼保連携型認定こども園教育・保育要領」を踏まえている</t>
    <rPh sb="1" eb="3">
      <t>ヨウホ</t>
    </rPh>
    <rPh sb="3" eb="5">
      <t>レンケイ</t>
    </rPh>
    <rPh sb="5" eb="6">
      <t>カタ</t>
    </rPh>
    <rPh sb="6" eb="8">
      <t>ニンテイ</t>
    </rPh>
    <rPh sb="11" eb="12">
      <t>エン</t>
    </rPh>
    <rPh sb="12" eb="14">
      <t>キョウイク</t>
    </rPh>
    <rPh sb="15" eb="17">
      <t>ホイク</t>
    </rPh>
    <rPh sb="17" eb="19">
      <t>ヨウリョウ</t>
    </rPh>
    <rPh sb="21" eb="22">
      <t>フ</t>
    </rPh>
    <phoneticPr fontId="2"/>
  </si>
  <si>
    <t>教育・保育は子どもの健全な心身の発達を図り、生涯にわたる人格の基礎を培う重要なものと捉えている</t>
    <rPh sb="0" eb="2">
      <t>キョウイク</t>
    </rPh>
    <rPh sb="3" eb="5">
      <t>ホイク</t>
    </rPh>
    <rPh sb="6" eb="7">
      <t>コ</t>
    </rPh>
    <rPh sb="10" eb="12">
      <t>ケンゼン</t>
    </rPh>
    <rPh sb="13" eb="15">
      <t>シンシン</t>
    </rPh>
    <rPh sb="16" eb="18">
      <t>ハッタツ</t>
    </rPh>
    <rPh sb="19" eb="20">
      <t>ハカ</t>
    </rPh>
    <rPh sb="22" eb="24">
      <t>ショウガイ</t>
    </rPh>
    <rPh sb="28" eb="30">
      <t>ジンカク</t>
    </rPh>
    <rPh sb="31" eb="33">
      <t>キソ</t>
    </rPh>
    <rPh sb="34" eb="35">
      <t>ツチカ</t>
    </rPh>
    <rPh sb="36" eb="38">
      <t>ジュウヨウ</t>
    </rPh>
    <rPh sb="42" eb="43">
      <t>トラ</t>
    </rPh>
    <phoneticPr fontId="2"/>
  </si>
  <si>
    <t>教育・保育において育みたい資質・能力、幼児期の終わりまでに育ってほしい姿を考慮している</t>
    <rPh sb="0" eb="2">
      <t>キョウイク</t>
    </rPh>
    <rPh sb="3" eb="5">
      <t>ホイク</t>
    </rPh>
    <rPh sb="9" eb="10">
      <t>ハグク</t>
    </rPh>
    <rPh sb="13" eb="15">
      <t>シシツ</t>
    </rPh>
    <rPh sb="16" eb="18">
      <t>ノウリョク</t>
    </rPh>
    <rPh sb="19" eb="22">
      <t>ヨウジキ</t>
    </rPh>
    <rPh sb="23" eb="24">
      <t>オ</t>
    </rPh>
    <rPh sb="29" eb="30">
      <t>ソダ</t>
    </rPh>
    <rPh sb="35" eb="36">
      <t>スガタ</t>
    </rPh>
    <rPh sb="37" eb="39">
      <t>コウリョ</t>
    </rPh>
    <phoneticPr fontId="2"/>
  </si>
  <si>
    <t>0歳から就学前までの一貫した教育・保育は、子どもの発達や学びの連続性を考慮して展開している</t>
    <rPh sb="1" eb="2">
      <t>サイ</t>
    </rPh>
    <rPh sb="4" eb="6">
      <t>シュウガク</t>
    </rPh>
    <rPh sb="6" eb="7">
      <t>マエ</t>
    </rPh>
    <rPh sb="10" eb="12">
      <t>イッカン</t>
    </rPh>
    <rPh sb="14" eb="16">
      <t>キョウイク</t>
    </rPh>
    <rPh sb="17" eb="19">
      <t>ホイク</t>
    </rPh>
    <rPh sb="21" eb="22">
      <t>コ</t>
    </rPh>
    <rPh sb="25" eb="27">
      <t>ハッタツ</t>
    </rPh>
    <rPh sb="28" eb="29">
      <t>マナ</t>
    </rPh>
    <rPh sb="31" eb="34">
      <t>レンゾクセイ</t>
    </rPh>
    <rPh sb="35" eb="37">
      <t>コウリョ</t>
    </rPh>
    <rPh sb="39" eb="41">
      <t>テンカイ</t>
    </rPh>
    <phoneticPr fontId="2"/>
  </si>
  <si>
    <t>子ども一人一人の状況に応じた擁護、教育・保育の内容やその展開、環境の工夫を行っている。</t>
    <rPh sb="0" eb="1">
      <t>コ</t>
    </rPh>
    <rPh sb="3" eb="5">
      <t>ヒトリ</t>
    </rPh>
    <rPh sb="5" eb="7">
      <t>ヒトリ</t>
    </rPh>
    <rPh sb="8" eb="10">
      <t>ジョウキョウ</t>
    </rPh>
    <rPh sb="11" eb="12">
      <t>オウ</t>
    </rPh>
    <rPh sb="14" eb="16">
      <t>ヨウゴ</t>
    </rPh>
    <rPh sb="17" eb="19">
      <t>キョウイク</t>
    </rPh>
    <rPh sb="20" eb="22">
      <t>ホイク</t>
    </rPh>
    <rPh sb="23" eb="25">
      <t>ナイヨウ</t>
    </rPh>
    <rPh sb="28" eb="30">
      <t>テンカイ</t>
    </rPh>
    <rPh sb="31" eb="33">
      <t>カンキョウ</t>
    </rPh>
    <rPh sb="34" eb="36">
      <t>クフウ</t>
    </rPh>
    <rPh sb="37" eb="38">
      <t>オコナ</t>
    </rPh>
    <phoneticPr fontId="2"/>
  </si>
  <si>
    <t>教育・保育の閑居委の構成は、乳幼児期の特性・保護者や地域の実態を踏まえながら柔軟に対応できている</t>
    <rPh sb="0" eb="2">
      <t>キョウイク</t>
    </rPh>
    <rPh sb="3" eb="5">
      <t>ホイク</t>
    </rPh>
    <rPh sb="6" eb="8">
      <t>カンキョ</t>
    </rPh>
    <rPh sb="8" eb="9">
      <t>イ</t>
    </rPh>
    <rPh sb="10" eb="12">
      <t>コウセイ</t>
    </rPh>
    <rPh sb="14" eb="17">
      <t>ニュウヨウジ</t>
    </rPh>
    <rPh sb="17" eb="18">
      <t>キ</t>
    </rPh>
    <rPh sb="19" eb="21">
      <t>トクセイ</t>
    </rPh>
    <rPh sb="22" eb="25">
      <t>ホゴシャ</t>
    </rPh>
    <rPh sb="26" eb="28">
      <t>チイキ</t>
    </rPh>
    <rPh sb="29" eb="31">
      <t>ジッタイ</t>
    </rPh>
    <rPh sb="32" eb="33">
      <t>フ</t>
    </rPh>
    <rPh sb="38" eb="40">
      <t>ジュウナン</t>
    </rPh>
    <rPh sb="41" eb="43">
      <t>タイオウ</t>
    </rPh>
    <phoneticPr fontId="2"/>
  </si>
  <si>
    <t>生命の保持、健やかな生活を踏まえ、生活全体を通した健康・安全管理、指導、食育推進を図っている</t>
    <rPh sb="0" eb="2">
      <t>セイメイ</t>
    </rPh>
    <rPh sb="3" eb="5">
      <t>ホジ</t>
    </rPh>
    <rPh sb="6" eb="7">
      <t>スコ</t>
    </rPh>
    <rPh sb="10" eb="12">
      <t>セイカツ</t>
    </rPh>
    <rPh sb="13" eb="14">
      <t>フ</t>
    </rPh>
    <rPh sb="17" eb="19">
      <t>セイカツ</t>
    </rPh>
    <rPh sb="19" eb="21">
      <t>ゼンタイ</t>
    </rPh>
    <rPh sb="22" eb="23">
      <t>トオ</t>
    </rPh>
    <rPh sb="25" eb="27">
      <t>ケンコウ</t>
    </rPh>
    <rPh sb="28" eb="30">
      <t>アンゼン</t>
    </rPh>
    <rPh sb="30" eb="32">
      <t>カンリ</t>
    </rPh>
    <rPh sb="33" eb="35">
      <t>シドウ</t>
    </rPh>
    <rPh sb="36" eb="38">
      <t>ショクイク</t>
    </rPh>
    <rPh sb="38" eb="40">
      <t>スイシン</t>
    </rPh>
    <rPh sb="41" eb="42">
      <t>ハカ</t>
    </rPh>
    <phoneticPr fontId="2"/>
  </si>
  <si>
    <t>知識技能の基礎、思考力判断力表現力の基礎、学びに向かう力、人間性という生きる力の基礎を育んでいる</t>
    <rPh sb="0" eb="2">
      <t>チシキ</t>
    </rPh>
    <rPh sb="2" eb="4">
      <t>ギノウ</t>
    </rPh>
    <rPh sb="5" eb="7">
      <t>キソ</t>
    </rPh>
    <rPh sb="8" eb="11">
      <t>シコウリョク</t>
    </rPh>
    <rPh sb="11" eb="14">
      <t>ハンダンリョク</t>
    </rPh>
    <rPh sb="14" eb="17">
      <t>ヒョウゲンリョク</t>
    </rPh>
    <rPh sb="18" eb="20">
      <t>キソ</t>
    </rPh>
    <rPh sb="21" eb="22">
      <t>マナ</t>
    </rPh>
    <rPh sb="24" eb="25">
      <t>ム</t>
    </rPh>
    <rPh sb="27" eb="28">
      <t>チカラ</t>
    </rPh>
    <rPh sb="29" eb="32">
      <t>ニンゲンセイ</t>
    </rPh>
    <rPh sb="35" eb="36">
      <t>イ</t>
    </rPh>
    <rPh sb="38" eb="39">
      <t>チカラ</t>
    </rPh>
    <rPh sb="40" eb="42">
      <t>キソ</t>
    </rPh>
    <rPh sb="43" eb="44">
      <t>ハグク</t>
    </rPh>
    <phoneticPr fontId="2"/>
  </si>
  <si>
    <t>発達や活動の実態の個人差を踏まえ、一人一人ン気持ちを受容する中で援助、指導、特別な配慮をしている</t>
    <rPh sb="0" eb="2">
      <t>ハッタツ</t>
    </rPh>
    <rPh sb="3" eb="5">
      <t>カツドウ</t>
    </rPh>
    <rPh sb="6" eb="8">
      <t>ジッタイ</t>
    </rPh>
    <rPh sb="9" eb="12">
      <t>コジンサ</t>
    </rPh>
    <rPh sb="13" eb="14">
      <t>フ</t>
    </rPh>
    <rPh sb="17" eb="19">
      <t>ヒトリ</t>
    </rPh>
    <rPh sb="19" eb="21">
      <t>ヒトリ</t>
    </rPh>
    <rPh sb="22" eb="24">
      <t>キモ</t>
    </rPh>
    <rPh sb="26" eb="28">
      <t>ジュヨウ</t>
    </rPh>
    <rPh sb="30" eb="31">
      <t>ナカ</t>
    </rPh>
    <rPh sb="32" eb="34">
      <t>エンジョ</t>
    </rPh>
    <rPh sb="35" eb="37">
      <t>シドウ</t>
    </rPh>
    <rPh sb="38" eb="40">
      <t>トクベツ</t>
    </rPh>
    <rPh sb="41" eb="43">
      <t>ハイリョ</t>
    </rPh>
    <phoneticPr fontId="2"/>
  </si>
  <si>
    <t>組織的で発展的な指導計画を作成し、子どもの活動に沿った柔軟な指導、適切な評価、改善を図っている</t>
    <rPh sb="0" eb="3">
      <t>ソシキテキ</t>
    </rPh>
    <rPh sb="4" eb="6">
      <t>ハッテン</t>
    </rPh>
    <rPh sb="6" eb="7">
      <t>テキ</t>
    </rPh>
    <rPh sb="8" eb="10">
      <t>シドウ</t>
    </rPh>
    <rPh sb="10" eb="12">
      <t>ケイカク</t>
    </rPh>
    <rPh sb="13" eb="15">
      <t>サクセイ</t>
    </rPh>
    <rPh sb="17" eb="18">
      <t>コ</t>
    </rPh>
    <rPh sb="21" eb="23">
      <t>カツドウ</t>
    </rPh>
    <rPh sb="24" eb="25">
      <t>ソ</t>
    </rPh>
    <rPh sb="27" eb="29">
      <t>ジュウナン</t>
    </rPh>
    <rPh sb="30" eb="32">
      <t>シドウ</t>
    </rPh>
    <rPh sb="33" eb="35">
      <t>テキセツ</t>
    </rPh>
    <rPh sb="36" eb="38">
      <t>ヒョウカ</t>
    </rPh>
    <rPh sb="39" eb="41">
      <t>カイゼン</t>
    </rPh>
    <rPh sb="42" eb="43">
      <t>ハカ</t>
    </rPh>
    <phoneticPr fontId="2"/>
  </si>
  <si>
    <t>子どもの人権を尊重し、生命の保持、情緒の安定、心身の健康に努め、一人一人を大切にしている</t>
    <rPh sb="0" eb="1">
      <t>コ</t>
    </rPh>
    <rPh sb="4" eb="6">
      <t>ジンケン</t>
    </rPh>
    <rPh sb="7" eb="9">
      <t>ソンチョウ</t>
    </rPh>
    <rPh sb="11" eb="13">
      <t>セイメイ</t>
    </rPh>
    <rPh sb="14" eb="16">
      <t>ホジ</t>
    </rPh>
    <rPh sb="17" eb="19">
      <t>ジョウチョ</t>
    </rPh>
    <rPh sb="20" eb="22">
      <t>アンテイ</t>
    </rPh>
    <rPh sb="23" eb="25">
      <t>シンシン</t>
    </rPh>
    <rPh sb="26" eb="28">
      <t>ケンコウ</t>
    </rPh>
    <rPh sb="29" eb="30">
      <t>ツト</t>
    </rPh>
    <rPh sb="32" eb="34">
      <t>ヒトリ</t>
    </rPh>
    <rPh sb="34" eb="36">
      <t>ヒトリ</t>
    </rPh>
    <rPh sb="37" eb="39">
      <t>タイセツ</t>
    </rPh>
    <phoneticPr fontId="2"/>
  </si>
  <si>
    <t>子どもの気持ちを尊重し、認め、優しくかかわり、感性を育てながら、愛し愛される経験を提供できている</t>
    <rPh sb="0" eb="1">
      <t>コ</t>
    </rPh>
    <rPh sb="4" eb="6">
      <t>キモ</t>
    </rPh>
    <rPh sb="8" eb="10">
      <t>ソンチョウ</t>
    </rPh>
    <rPh sb="12" eb="13">
      <t>ミト</t>
    </rPh>
    <rPh sb="15" eb="16">
      <t>ヤサ</t>
    </rPh>
    <rPh sb="23" eb="25">
      <t>カンセイ</t>
    </rPh>
    <rPh sb="26" eb="27">
      <t>ソダ</t>
    </rPh>
    <rPh sb="32" eb="33">
      <t>アイ</t>
    </rPh>
    <rPh sb="34" eb="35">
      <t>アイ</t>
    </rPh>
    <rPh sb="38" eb="40">
      <t>ケイケン</t>
    </rPh>
    <rPh sb="41" eb="43">
      <t>テイキョウ</t>
    </rPh>
    <phoneticPr fontId="2"/>
  </si>
  <si>
    <t>子どもの好奇心、探求心を大切に受け止めながら、むちゅになる経験や達成感を味わい、自立心を育んでいる</t>
    <rPh sb="0" eb="1">
      <t>コ</t>
    </rPh>
    <rPh sb="4" eb="7">
      <t>コウキシン</t>
    </rPh>
    <rPh sb="8" eb="10">
      <t>タンキュウ</t>
    </rPh>
    <rPh sb="10" eb="11">
      <t>シン</t>
    </rPh>
    <rPh sb="12" eb="14">
      <t>タイセツ</t>
    </rPh>
    <rPh sb="15" eb="16">
      <t>ウ</t>
    </rPh>
    <rPh sb="17" eb="18">
      <t>ト</t>
    </rPh>
    <rPh sb="29" eb="31">
      <t>ケイケン</t>
    </rPh>
    <rPh sb="32" eb="35">
      <t>タッセイカン</t>
    </rPh>
    <rPh sb="36" eb="37">
      <t>アジ</t>
    </rPh>
    <rPh sb="40" eb="43">
      <t>ジリツシン</t>
    </rPh>
    <rPh sb="44" eb="45">
      <t>ハグク</t>
    </rPh>
    <phoneticPr fontId="2"/>
  </si>
  <si>
    <t>子どもが安心できるよう表情や態度、言葉には十分に配慮し、気持ちが通じ合う喜びを提供できている</t>
    <rPh sb="0" eb="1">
      <t>コ</t>
    </rPh>
    <rPh sb="4" eb="6">
      <t>アンシン</t>
    </rPh>
    <rPh sb="11" eb="13">
      <t>ヒョウジョウ</t>
    </rPh>
    <rPh sb="14" eb="16">
      <t>タイド</t>
    </rPh>
    <rPh sb="17" eb="19">
      <t>コトバ</t>
    </rPh>
    <rPh sb="21" eb="23">
      <t>ジュウブン</t>
    </rPh>
    <rPh sb="24" eb="26">
      <t>ハイリョ</t>
    </rPh>
    <rPh sb="28" eb="30">
      <t>キモ</t>
    </rPh>
    <rPh sb="32" eb="33">
      <t>ツウ</t>
    </rPh>
    <rPh sb="34" eb="35">
      <t>ア</t>
    </rPh>
    <rPh sb="36" eb="37">
      <t>ヨロコ</t>
    </rPh>
    <rPh sb="39" eb="41">
      <t>テイキョウ</t>
    </rPh>
    <phoneticPr fontId="2"/>
  </si>
  <si>
    <t>子どもが主体的に事象に関われるよう、環境を整え受容し、子どもが自ら考える機会を保障できている</t>
    <rPh sb="0" eb="1">
      <t>コ</t>
    </rPh>
    <rPh sb="4" eb="7">
      <t>シュタイテキ</t>
    </rPh>
    <rPh sb="8" eb="10">
      <t>ジショウ</t>
    </rPh>
    <rPh sb="11" eb="12">
      <t>カカ</t>
    </rPh>
    <rPh sb="18" eb="20">
      <t>カンキョウ</t>
    </rPh>
    <rPh sb="21" eb="22">
      <t>トトノ</t>
    </rPh>
    <rPh sb="23" eb="25">
      <t>ジュヨウ</t>
    </rPh>
    <rPh sb="27" eb="28">
      <t>コ</t>
    </rPh>
    <rPh sb="31" eb="32">
      <t>ミズカ</t>
    </rPh>
    <rPh sb="33" eb="34">
      <t>カンガ</t>
    </rPh>
    <rPh sb="36" eb="38">
      <t>キカイ</t>
    </rPh>
    <rPh sb="39" eb="41">
      <t>ホショウ</t>
    </rPh>
    <phoneticPr fontId="2"/>
  </si>
  <si>
    <t>心動く出来事、自然に触れて感動する体験から豊かな感性を表現力、関心興味を広げることができている</t>
    <rPh sb="0" eb="1">
      <t>ココロ</t>
    </rPh>
    <rPh sb="1" eb="2">
      <t>ウゴ</t>
    </rPh>
    <rPh sb="3" eb="6">
      <t>デキゴト</t>
    </rPh>
    <rPh sb="7" eb="9">
      <t>シゼン</t>
    </rPh>
    <rPh sb="10" eb="11">
      <t>フ</t>
    </rPh>
    <rPh sb="13" eb="15">
      <t>カンドウ</t>
    </rPh>
    <rPh sb="17" eb="19">
      <t>タイケン</t>
    </rPh>
    <rPh sb="21" eb="22">
      <t>ユタ</t>
    </rPh>
    <rPh sb="24" eb="26">
      <t>カンセイ</t>
    </rPh>
    <rPh sb="27" eb="30">
      <t>ヒョウゲンリョク</t>
    </rPh>
    <rPh sb="31" eb="33">
      <t>カンシン</t>
    </rPh>
    <rPh sb="33" eb="35">
      <t>キョウミ</t>
    </rPh>
    <rPh sb="36" eb="37">
      <t>ヒロ</t>
    </rPh>
    <phoneticPr fontId="2"/>
  </si>
  <si>
    <t>コドンの道徳性や規範意識を育むために、自信がお手本となるような言動を意識することができている</t>
    <rPh sb="4" eb="7">
      <t>ドウトクセイ</t>
    </rPh>
    <rPh sb="8" eb="10">
      <t>キハン</t>
    </rPh>
    <rPh sb="10" eb="12">
      <t>イシキ</t>
    </rPh>
    <rPh sb="13" eb="14">
      <t>ハグク</t>
    </rPh>
    <rPh sb="19" eb="21">
      <t>ジシン</t>
    </rPh>
    <rPh sb="23" eb="25">
      <t>テホン</t>
    </rPh>
    <rPh sb="31" eb="33">
      <t>ゲンドウ</t>
    </rPh>
    <rPh sb="34" eb="36">
      <t>イシキ</t>
    </rPh>
    <phoneticPr fontId="2"/>
  </si>
  <si>
    <t>子どもが友達とかかわる中で、互いの思いや考えを共有できるよう、ていねいな仲立ちを心がけている</t>
    <rPh sb="0" eb="1">
      <t>コ</t>
    </rPh>
    <rPh sb="4" eb="6">
      <t>トモダチ</t>
    </rPh>
    <rPh sb="11" eb="12">
      <t>ナカ</t>
    </rPh>
    <rPh sb="14" eb="15">
      <t>タガ</t>
    </rPh>
    <rPh sb="17" eb="18">
      <t>オモ</t>
    </rPh>
    <rPh sb="20" eb="21">
      <t>カンガ</t>
    </rPh>
    <rPh sb="23" eb="25">
      <t>キョウユウ</t>
    </rPh>
    <rPh sb="36" eb="38">
      <t>ナカダ</t>
    </rPh>
    <rPh sb="40" eb="41">
      <t>ココロ</t>
    </rPh>
    <phoneticPr fontId="2"/>
  </si>
  <si>
    <t>子どもの生活や成長の連続性、一人一人の特性を考慮し、社会生活の関りの意識、創意工夫に努めている</t>
    <rPh sb="0" eb="1">
      <t>コ</t>
    </rPh>
    <rPh sb="4" eb="6">
      <t>セイカツ</t>
    </rPh>
    <rPh sb="7" eb="9">
      <t>セイチョウ</t>
    </rPh>
    <rPh sb="10" eb="13">
      <t>レンゾクセイ</t>
    </rPh>
    <rPh sb="14" eb="16">
      <t>ヒトリ</t>
    </rPh>
    <rPh sb="16" eb="18">
      <t>ヒトリ</t>
    </rPh>
    <rPh sb="19" eb="21">
      <t>トクセイ</t>
    </rPh>
    <rPh sb="22" eb="24">
      <t>コウリョ</t>
    </rPh>
    <rPh sb="26" eb="28">
      <t>シャカイ</t>
    </rPh>
    <rPh sb="28" eb="30">
      <t>セイカツ</t>
    </rPh>
    <rPh sb="31" eb="32">
      <t>カカワ</t>
    </rPh>
    <rPh sb="34" eb="36">
      <t>イシキ</t>
    </rPh>
    <rPh sb="37" eb="39">
      <t>ソウイ</t>
    </rPh>
    <rPh sb="39" eb="41">
      <t>クフウ</t>
    </rPh>
    <rPh sb="42" eb="43">
      <t>ツト</t>
    </rPh>
    <phoneticPr fontId="2"/>
  </si>
  <si>
    <t>発達を踏まえながら保育環境を構成し、生活や遊びを通して広がる興味関心、感覚の育ちを大切にしている</t>
    <rPh sb="0" eb="2">
      <t>ハッタツ</t>
    </rPh>
    <rPh sb="3" eb="4">
      <t>フ</t>
    </rPh>
    <rPh sb="9" eb="11">
      <t>ホイク</t>
    </rPh>
    <rPh sb="11" eb="13">
      <t>カンキョウ</t>
    </rPh>
    <rPh sb="14" eb="16">
      <t>コウセイ</t>
    </rPh>
    <rPh sb="18" eb="20">
      <t>セイカツ</t>
    </rPh>
    <rPh sb="21" eb="22">
      <t>アソ</t>
    </rPh>
    <rPh sb="24" eb="25">
      <t>トオ</t>
    </rPh>
    <rPh sb="27" eb="28">
      <t>ヒロ</t>
    </rPh>
    <rPh sb="30" eb="32">
      <t>キョウミ</t>
    </rPh>
    <rPh sb="32" eb="34">
      <t>カンシン</t>
    </rPh>
    <rPh sb="35" eb="37">
      <t>カンカク</t>
    </rPh>
    <rPh sb="38" eb="39">
      <t>ソダ</t>
    </rPh>
    <rPh sb="41" eb="43">
      <t>タイセツ</t>
    </rPh>
    <phoneticPr fontId="2"/>
  </si>
  <si>
    <t>３  子育て支援</t>
    <rPh sb="3" eb="5">
      <t>コソダ</t>
    </rPh>
    <rPh sb="6" eb="8">
      <t>シエン</t>
    </rPh>
    <phoneticPr fontId="2"/>
  </si>
  <si>
    <t>保護者に対する子育て支援は、子どもの最善の利益を優先して行うものであることを理解している</t>
    <rPh sb="0" eb="3">
      <t>ホゴシャ</t>
    </rPh>
    <rPh sb="4" eb="5">
      <t>タイ</t>
    </rPh>
    <rPh sb="7" eb="9">
      <t>コソダ</t>
    </rPh>
    <rPh sb="10" eb="12">
      <t>シエン</t>
    </rPh>
    <rPh sb="14" eb="15">
      <t>コ</t>
    </rPh>
    <rPh sb="18" eb="20">
      <t>サイゼン</t>
    </rPh>
    <rPh sb="21" eb="23">
      <t>リエキ</t>
    </rPh>
    <rPh sb="24" eb="26">
      <t>ユウセン</t>
    </rPh>
    <rPh sb="28" eb="29">
      <t>オコナ</t>
    </rPh>
    <rPh sb="38" eb="40">
      <t>リカイ</t>
    </rPh>
    <phoneticPr fontId="2"/>
  </si>
  <si>
    <t>挨拶は自ら積極的に行い、会話しやすい雰囲気づくりと傾聴、保護者の意向は丁寧に確実に受け止めている</t>
    <rPh sb="0" eb="2">
      <t>アイサツ</t>
    </rPh>
    <rPh sb="3" eb="4">
      <t>ミズカ</t>
    </rPh>
    <rPh sb="5" eb="8">
      <t>セッキョクテキ</t>
    </rPh>
    <rPh sb="9" eb="10">
      <t>オコナ</t>
    </rPh>
    <rPh sb="12" eb="14">
      <t>カイワ</t>
    </rPh>
    <rPh sb="18" eb="21">
      <t>フンイキ</t>
    </rPh>
    <rPh sb="25" eb="27">
      <t>ケイチョウ</t>
    </rPh>
    <rPh sb="28" eb="31">
      <t>ホゴシャ</t>
    </rPh>
    <rPh sb="32" eb="34">
      <t>イコウ</t>
    </rPh>
    <rPh sb="35" eb="37">
      <t>テイネイ</t>
    </rPh>
    <rPh sb="38" eb="40">
      <t>カクジツ</t>
    </rPh>
    <rPh sb="41" eb="42">
      <t>ウ</t>
    </rPh>
    <rPh sb="43" eb="44">
      <t>ト</t>
    </rPh>
    <phoneticPr fontId="2"/>
  </si>
  <si>
    <t>家庭の実態や保護者の心情を踏まえながら、保護者の子育て実践力が向上するように支援している</t>
    <rPh sb="0" eb="2">
      <t>カテイ</t>
    </rPh>
    <rPh sb="3" eb="5">
      <t>ジッタイ</t>
    </rPh>
    <rPh sb="6" eb="9">
      <t>ホゴシャ</t>
    </rPh>
    <rPh sb="10" eb="12">
      <t>シンジョウ</t>
    </rPh>
    <rPh sb="13" eb="14">
      <t>フ</t>
    </rPh>
    <rPh sb="20" eb="23">
      <t>ホゴシャ</t>
    </rPh>
    <rPh sb="24" eb="26">
      <t>コソダ</t>
    </rPh>
    <rPh sb="27" eb="30">
      <t>ジッセンリョク</t>
    </rPh>
    <rPh sb="31" eb="33">
      <t>コウジョウ</t>
    </rPh>
    <rPh sb="38" eb="40">
      <t>シエン</t>
    </rPh>
    <phoneticPr fontId="2"/>
  </si>
  <si>
    <t>送迎や行事等で、保護者とのコミュニケーションを大切にし、家庭との連携を意識している</t>
    <rPh sb="0" eb="2">
      <t>ソウゲイ</t>
    </rPh>
    <rPh sb="3" eb="5">
      <t>ギョウジ</t>
    </rPh>
    <rPh sb="5" eb="6">
      <t>トウ</t>
    </rPh>
    <rPh sb="8" eb="11">
      <t>ホゴシャ</t>
    </rPh>
    <rPh sb="23" eb="25">
      <t>タイセツ</t>
    </rPh>
    <rPh sb="28" eb="30">
      <t>カテイ</t>
    </rPh>
    <rPh sb="32" eb="34">
      <t>レンケイ</t>
    </rPh>
    <rPh sb="35" eb="37">
      <t>イシキ</t>
    </rPh>
    <phoneticPr fontId="2"/>
  </si>
  <si>
    <t>保護者や糧の知りえた事柄の秘密保持、プライバシー保護厳守、保護者との信頼関係の構築に努めている</t>
    <rPh sb="0" eb="3">
      <t>ホゴシャ</t>
    </rPh>
    <rPh sb="4" eb="5">
      <t>カテ</t>
    </rPh>
    <rPh sb="6" eb="7">
      <t>シ</t>
    </rPh>
    <rPh sb="10" eb="12">
      <t>コトガラ</t>
    </rPh>
    <rPh sb="13" eb="15">
      <t>ヒミツ</t>
    </rPh>
    <rPh sb="15" eb="17">
      <t>ホジ</t>
    </rPh>
    <rPh sb="24" eb="26">
      <t>ホゴ</t>
    </rPh>
    <rPh sb="26" eb="28">
      <t>ゲンシュ</t>
    </rPh>
    <rPh sb="29" eb="32">
      <t>ホゴシャ</t>
    </rPh>
    <rPh sb="34" eb="36">
      <t>シンライ</t>
    </rPh>
    <rPh sb="36" eb="38">
      <t>カンケイ</t>
    </rPh>
    <rPh sb="39" eb="41">
      <t>コウチク</t>
    </rPh>
    <rPh sb="42" eb="43">
      <t>ツト</t>
    </rPh>
    <phoneticPr fontId="2"/>
  </si>
  <si>
    <t>園での様子をつたえる時、わかりやすい話し方や伝え方、文章は丁寧に書くことを意識して取り組んでいる</t>
    <rPh sb="0" eb="1">
      <t>エン</t>
    </rPh>
    <rPh sb="3" eb="5">
      <t>ヨウス</t>
    </rPh>
    <rPh sb="10" eb="11">
      <t>トキ</t>
    </rPh>
    <rPh sb="18" eb="19">
      <t>ハナ</t>
    </rPh>
    <rPh sb="20" eb="21">
      <t>カタ</t>
    </rPh>
    <rPh sb="22" eb="23">
      <t>ツタ</t>
    </rPh>
    <rPh sb="24" eb="25">
      <t>カタ</t>
    </rPh>
    <rPh sb="26" eb="28">
      <t>ブンショウ</t>
    </rPh>
    <rPh sb="29" eb="31">
      <t>テイネイ</t>
    </rPh>
    <rPh sb="32" eb="33">
      <t>カ</t>
    </rPh>
    <rPh sb="37" eb="39">
      <t>イシキ</t>
    </rPh>
    <rPh sb="41" eb="42">
      <t>ト</t>
    </rPh>
    <rPh sb="43" eb="44">
      <t>ク</t>
    </rPh>
    <phoneticPr fontId="2"/>
  </si>
  <si>
    <t>保護者から家庭での様子を聞くとき、子どもの様子や成長に共感している</t>
    <rPh sb="0" eb="3">
      <t>ホゴシャ</t>
    </rPh>
    <rPh sb="5" eb="7">
      <t>カテイ</t>
    </rPh>
    <rPh sb="9" eb="11">
      <t>ヨウス</t>
    </rPh>
    <rPh sb="12" eb="13">
      <t>キ</t>
    </rPh>
    <rPh sb="17" eb="18">
      <t>コ</t>
    </rPh>
    <rPh sb="21" eb="23">
      <t>ヨウス</t>
    </rPh>
    <rPh sb="24" eb="26">
      <t>セイチョウ</t>
    </rPh>
    <rPh sb="27" eb="29">
      <t>キョウカン</t>
    </rPh>
    <phoneticPr fontId="2"/>
  </si>
  <si>
    <t>保護者からの意見や要望は、早急に上司に報告・連携・相談そして確認をしている</t>
    <rPh sb="0" eb="3">
      <t>ホゴシャ</t>
    </rPh>
    <rPh sb="6" eb="8">
      <t>イケン</t>
    </rPh>
    <rPh sb="9" eb="11">
      <t>ヨウボウ</t>
    </rPh>
    <rPh sb="13" eb="15">
      <t>ソウキュウ</t>
    </rPh>
    <rPh sb="16" eb="18">
      <t>ジョウシ</t>
    </rPh>
    <rPh sb="19" eb="21">
      <t>ホウコク</t>
    </rPh>
    <rPh sb="22" eb="24">
      <t>レンケイ</t>
    </rPh>
    <rPh sb="25" eb="27">
      <t>ソウダン</t>
    </rPh>
    <rPh sb="30" eb="32">
      <t>カクニン</t>
    </rPh>
    <phoneticPr fontId="2"/>
  </si>
  <si>
    <t>子育て支援・就労支援は園の方針に従い、保護者とのかかわりを大切にしている</t>
    <rPh sb="0" eb="2">
      <t>コソダ</t>
    </rPh>
    <rPh sb="3" eb="5">
      <t>シエン</t>
    </rPh>
    <rPh sb="6" eb="8">
      <t>シュウロウ</t>
    </rPh>
    <rPh sb="8" eb="10">
      <t>シエン</t>
    </rPh>
    <rPh sb="11" eb="12">
      <t>エン</t>
    </rPh>
    <rPh sb="13" eb="15">
      <t>ホウシン</t>
    </rPh>
    <rPh sb="16" eb="17">
      <t>シタガ</t>
    </rPh>
    <rPh sb="19" eb="22">
      <t>ホゴシャ</t>
    </rPh>
    <rPh sb="29" eb="31">
      <t>タイセツ</t>
    </rPh>
    <phoneticPr fontId="2"/>
  </si>
  <si>
    <t>保護者と子供の成長を共感し、子育ての楽しさを伝える</t>
    <rPh sb="0" eb="3">
      <t>ホゴシャ</t>
    </rPh>
    <rPh sb="4" eb="6">
      <t>コドモ</t>
    </rPh>
    <rPh sb="7" eb="9">
      <t>セイチョウ</t>
    </rPh>
    <rPh sb="10" eb="12">
      <t>キョウカン</t>
    </rPh>
    <rPh sb="14" eb="16">
      <t>コソダ</t>
    </rPh>
    <rPh sb="18" eb="19">
      <t>タノ</t>
    </rPh>
    <rPh sb="22" eb="23">
      <t>ツタ</t>
    </rPh>
    <phoneticPr fontId="2"/>
  </si>
  <si>
    <t>園の方向性を理解し、組織の一員としての誇りと喜びを実感している</t>
    <rPh sb="0" eb="1">
      <t>エン</t>
    </rPh>
    <rPh sb="2" eb="5">
      <t>ホウコウセイ</t>
    </rPh>
    <rPh sb="6" eb="8">
      <t>リカイ</t>
    </rPh>
    <rPh sb="10" eb="12">
      <t>ソシキ</t>
    </rPh>
    <rPh sb="13" eb="15">
      <t>イチイン</t>
    </rPh>
    <rPh sb="19" eb="20">
      <t>ホコ</t>
    </rPh>
    <rPh sb="22" eb="23">
      <t>ヨロコ</t>
    </rPh>
    <rPh sb="25" eb="27">
      <t>ジッカン</t>
    </rPh>
    <phoneticPr fontId="2"/>
  </si>
  <si>
    <t>組織での自信の立場と、</t>
    <rPh sb="0" eb="2">
      <t>ソシキ</t>
    </rPh>
    <rPh sb="4" eb="6">
      <t>ジシン</t>
    </rPh>
    <rPh sb="7" eb="9">
      <t>タチバ</t>
    </rPh>
    <phoneticPr fontId="2"/>
  </si>
  <si>
    <t>組織ルール・諸君ルールを守り、安全で衛生的な職場環境作りに努めている</t>
    <rPh sb="0" eb="2">
      <t>ソシキ</t>
    </rPh>
    <rPh sb="6" eb="8">
      <t>ショクン</t>
    </rPh>
    <rPh sb="12" eb="13">
      <t>マモ</t>
    </rPh>
    <rPh sb="15" eb="17">
      <t>アンゼン</t>
    </rPh>
    <rPh sb="18" eb="21">
      <t>エイセイテキ</t>
    </rPh>
    <rPh sb="22" eb="24">
      <t>ショクバ</t>
    </rPh>
    <rPh sb="24" eb="26">
      <t>カンキョウ</t>
    </rPh>
    <rPh sb="26" eb="27">
      <t>ツク</t>
    </rPh>
    <rPh sb="29" eb="30">
      <t>ツト</t>
    </rPh>
    <phoneticPr fontId="2"/>
  </si>
  <si>
    <t>職員との調和と連携を図り、積極的に貢献している</t>
    <rPh sb="0" eb="2">
      <t>ショクイン</t>
    </rPh>
    <rPh sb="4" eb="6">
      <t>チョウワ</t>
    </rPh>
    <rPh sb="7" eb="9">
      <t>レンケイ</t>
    </rPh>
    <rPh sb="10" eb="11">
      <t>ハカ</t>
    </rPh>
    <rPh sb="13" eb="16">
      <t>セッキョクテキ</t>
    </rPh>
    <rPh sb="17" eb="19">
      <t>コウケン</t>
    </rPh>
    <phoneticPr fontId="2"/>
  </si>
  <si>
    <t>仕事は「報告・連絡・相談」を基本にかかわりを大切にしている</t>
    <rPh sb="0" eb="2">
      <t>シゴト</t>
    </rPh>
    <rPh sb="4" eb="6">
      <t>ホウコク</t>
    </rPh>
    <rPh sb="7" eb="9">
      <t>レンラク</t>
    </rPh>
    <rPh sb="10" eb="12">
      <t>ソウダン</t>
    </rPh>
    <rPh sb="14" eb="16">
      <t>キホン</t>
    </rPh>
    <rPh sb="22" eb="24">
      <t>タイセツ</t>
    </rPh>
    <phoneticPr fontId="2"/>
  </si>
  <si>
    <t>社会人としての常識を心得て、よき先輩を見習い、職員とのかかわりを大切にしている</t>
    <rPh sb="0" eb="2">
      <t>シャカイ</t>
    </rPh>
    <rPh sb="2" eb="3">
      <t>ジン</t>
    </rPh>
    <rPh sb="7" eb="9">
      <t>ジョウシキ</t>
    </rPh>
    <rPh sb="10" eb="12">
      <t>ココロエ</t>
    </rPh>
    <rPh sb="16" eb="18">
      <t>センパイ</t>
    </rPh>
    <rPh sb="19" eb="21">
      <t>ミナラ</t>
    </rPh>
    <rPh sb="23" eb="25">
      <t>ショクイン</t>
    </rPh>
    <rPh sb="32" eb="34">
      <t>タイセツ</t>
    </rPh>
    <phoneticPr fontId="2"/>
  </si>
  <si>
    <t>教育・保育の専門性を心得て、子ども虐待の知識も学びながら、職員連携を向上させている</t>
    <rPh sb="0" eb="2">
      <t>キョウイク</t>
    </rPh>
    <rPh sb="3" eb="5">
      <t>ホイク</t>
    </rPh>
    <rPh sb="6" eb="9">
      <t>センモンセイ</t>
    </rPh>
    <rPh sb="10" eb="12">
      <t>ココロエ</t>
    </rPh>
    <rPh sb="14" eb="15">
      <t>コ</t>
    </rPh>
    <rPh sb="17" eb="19">
      <t>ギャクタイ</t>
    </rPh>
    <rPh sb="20" eb="22">
      <t>チシキ</t>
    </rPh>
    <rPh sb="23" eb="24">
      <t>マナ</t>
    </rPh>
    <rPh sb="29" eb="31">
      <t>ショクイン</t>
    </rPh>
    <rPh sb="31" eb="33">
      <t>レンケイ</t>
    </rPh>
    <rPh sb="34" eb="36">
      <t>コウジョウ</t>
    </rPh>
    <phoneticPr fontId="2"/>
  </si>
  <si>
    <t>職員間で切磋琢磨し、成果を追求する関りを意識している</t>
    <rPh sb="0" eb="2">
      <t>ショクイン</t>
    </rPh>
    <rPh sb="2" eb="3">
      <t>カン</t>
    </rPh>
    <rPh sb="4" eb="6">
      <t>セッサ</t>
    </rPh>
    <rPh sb="6" eb="8">
      <t>タクマ</t>
    </rPh>
    <rPh sb="10" eb="12">
      <t>セイカ</t>
    </rPh>
    <rPh sb="13" eb="15">
      <t>ツイキュウ</t>
    </rPh>
    <rPh sb="17" eb="18">
      <t>カカワ</t>
    </rPh>
    <rPh sb="20" eb="22">
      <t>イシキ</t>
    </rPh>
    <phoneticPr fontId="2"/>
  </si>
  <si>
    <t>保育業務や職場環境が、よりよくなるための新しい提案をしている</t>
    <rPh sb="0" eb="2">
      <t>ホイク</t>
    </rPh>
    <rPh sb="2" eb="4">
      <t>ギョウム</t>
    </rPh>
    <rPh sb="5" eb="7">
      <t>ショクバ</t>
    </rPh>
    <rPh sb="7" eb="9">
      <t>カンキョウ</t>
    </rPh>
    <rPh sb="20" eb="21">
      <t>アタラ</t>
    </rPh>
    <rPh sb="23" eb="25">
      <t>テイアン</t>
    </rPh>
    <phoneticPr fontId="2"/>
  </si>
  <si>
    <t>職員からの評価や指導は素直に受け、自信の成長に活かしている</t>
    <rPh sb="0" eb="2">
      <t>ショクイン</t>
    </rPh>
    <rPh sb="5" eb="7">
      <t>ヒョウカ</t>
    </rPh>
    <rPh sb="8" eb="10">
      <t>シドウ</t>
    </rPh>
    <rPh sb="11" eb="13">
      <t>スナオ</t>
    </rPh>
    <rPh sb="14" eb="15">
      <t>ウ</t>
    </rPh>
    <rPh sb="17" eb="19">
      <t>ジシン</t>
    </rPh>
    <rPh sb="20" eb="22">
      <t>セイチョウ</t>
    </rPh>
    <rPh sb="23" eb="24">
      <t>イ</t>
    </rPh>
    <phoneticPr fontId="2"/>
  </si>
  <si>
    <t>５  自身について</t>
    <rPh sb="3" eb="5">
      <t>ジシン</t>
    </rPh>
    <phoneticPr fontId="2"/>
  </si>
  <si>
    <t>４  職員連携</t>
    <rPh sb="3" eb="5">
      <t>ショクイン</t>
    </rPh>
    <rPh sb="5" eb="7">
      <t>レンケイ</t>
    </rPh>
    <phoneticPr fontId="2"/>
  </si>
  <si>
    <t>教育・保育や子育て支援に関わる仕事に就いた動機を、自信を持って語ることができる</t>
    <rPh sb="0" eb="2">
      <t>キョウイク</t>
    </rPh>
    <rPh sb="3" eb="5">
      <t>ホイク</t>
    </rPh>
    <rPh sb="6" eb="8">
      <t>コソダ</t>
    </rPh>
    <rPh sb="9" eb="11">
      <t>シエン</t>
    </rPh>
    <rPh sb="12" eb="13">
      <t>カカ</t>
    </rPh>
    <rPh sb="15" eb="17">
      <t>シゴト</t>
    </rPh>
    <rPh sb="18" eb="19">
      <t>ツ</t>
    </rPh>
    <rPh sb="21" eb="23">
      <t>ドウキ</t>
    </rPh>
    <rPh sb="25" eb="27">
      <t>ジシン</t>
    </rPh>
    <rPh sb="28" eb="29">
      <t>モ</t>
    </rPh>
    <rPh sb="31" eb="32">
      <t>カタ</t>
    </rPh>
    <phoneticPr fontId="2"/>
  </si>
  <si>
    <t>子どもについての興味関心は無限大で、成長が楽しみである</t>
    <rPh sb="0" eb="1">
      <t>コ</t>
    </rPh>
    <rPh sb="8" eb="10">
      <t>キョウミ</t>
    </rPh>
    <rPh sb="10" eb="12">
      <t>カンシン</t>
    </rPh>
    <rPh sb="13" eb="16">
      <t>ムゲンダイ</t>
    </rPh>
    <rPh sb="18" eb="20">
      <t>セイチョウ</t>
    </rPh>
    <rPh sb="21" eb="22">
      <t>タノ</t>
    </rPh>
    <phoneticPr fontId="2"/>
  </si>
  <si>
    <t>子どもの成長を追求し、同時に自信も共に成長できている</t>
    <rPh sb="0" eb="1">
      <t>コ</t>
    </rPh>
    <rPh sb="4" eb="6">
      <t>セイチョウ</t>
    </rPh>
    <rPh sb="7" eb="9">
      <t>ツイキュウ</t>
    </rPh>
    <rPh sb="11" eb="13">
      <t>ドウジ</t>
    </rPh>
    <rPh sb="14" eb="16">
      <t>ジシン</t>
    </rPh>
    <rPh sb="17" eb="18">
      <t>トモ</t>
    </rPh>
    <rPh sb="19" eb="21">
      <t>セイチョウ</t>
    </rPh>
    <phoneticPr fontId="2"/>
  </si>
  <si>
    <t>自身の「強み」「弱み」を知っている</t>
    <rPh sb="0" eb="2">
      <t>ジシン</t>
    </rPh>
    <rPh sb="4" eb="5">
      <t>ツヨ</t>
    </rPh>
    <rPh sb="8" eb="9">
      <t>ヨワ</t>
    </rPh>
    <rPh sb="12" eb="13">
      <t>シ</t>
    </rPh>
    <phoneticPr fontId="2"/>
  </si>
  <si>
    <t>自身の性格を把握し、状況に応じて自己コントロールできている</t>
    <rPh sb="0" eb="2">
      <t>ジシン</t>
    </rPh>
    <rPh sb="3" eb="5">
      <t>セイカク</t>
    </rPh>
    <rPh sb="6" eb="8">
      <t>ハアク</t>
    </rPh>
    <rPh sb="10" eb="12">
      <t>ジョウキョウ</t>
    </rPh>
    <rPh sb="13" eb="14">
      <t>オウ</t>
    </rPh>
    <rPh sb="16" eb="18">
      <t>ジコ</t>
    </rPh>
    <phoneticPr fontId="2"/>
  </si>
  <si>
    <t>目標をもって人生を歩んでいる</t>
    <rPh sb="0" eb="2">
      <t>モクヒョウ</t>
    </rPh>
    <rPh sb="6" eb="8">
      <t>ジンセイ</t>
    </rPh>
    <rPh sb="9" eb="10">
      <t>アユ</t>
    </rPh>
    <phoneticPr fontId="2"/>
  </si>
  <si>
    <t>自信を高めてくれる仲間がいる</t>
    <rPh sb="0" eb="2">
      <t>ジシン</t>
    </rPh>
    <rPh sb="3" eb="4">
      <t>タカ</t>
    </rPh>
    <rPh sb="9" eb="11">
      <t>ナカマ</t>
    </rPh>
    <phoneticPr fontId="2"/>
  </si>
  <si>
    <t>資質向上を目指し、自己研鑽に努めている</t>
    <rPh sb="0" eb="2">
      <t>シシツ</t>
    </rPh>
    <rPh sb="2" eb="4">
      <t>コウジョウ</t>
    </rPh>
    <rPh sb="5" eb="7">
      <t>メザ</t>
    </rPh>
    <rPh sb="9" eb="11">
      <t>ジコ</t>
    </rPh>
    <rPh sb="11" eb="13">
      <t>ケンサン</t>
    </rPh>
    <rPh sb="14" eb="15">
      <t>ツト</t>
    </rPh>
    <phoneticPr fontId="2"/>
  </si>
  <si>
    <t>社会に視野を広げ、知識や技術を磨いている</t>
    <rPh sb="0" eb="2">
      <t>シャカイ</t>
    </rPh>
    <rPh sb="3" eb="5">
      <t>シヤ</t>
    </rPh>
    <rPh sb="6" eb="7">
      <t>ヒロ</t>
    </rPh>
    <rPh sb="9" eb="11">
      <t>チシキ</t>
    </rPh>
    <rPh sb="12" eb="14">
      <t>ギジュツ</t>
    </rPh>
    <rPh sb="15" eb="16">
      <t>ミガ</t>
    </rPh>
    <phoneticPr fontId="2"/>
  </si>
  <si>
    <t>園の職員として、誇り(プライド）を持っている</t>
    <rPh sb="0" eb="1">
      <t>エン</t>
    </rPh>
    <rPh sb="2" eb="4">
      <t>ショクイン</t>
    </rPh>
    <rPh sb="8" eb="9">
      <t>ホコ</t>
    </rPh>
    <rPh sb="17" eb="18">
      <t>モ</t>
    </rPh>
    <phoneticPr fontId="2"/>
  </si>
  <si>
    <t>　　　　　　</t>
    <phoneticPr fontId="2"/>
  </si>
  <si>
    <t>１　教育・保育</t>
    <phoneticPr fontId="2"/>
  </si>
  <si>
    <t>２　子どもとの関わり</t>
    <rPh sb="2" eb="3">
      <t>コ</t>
    </rPh>
    <rPh sb="7" eb="8">
      <t>カカワ</t>
    </rPh>
    <phoneticPr fontId="2"/>
  </si>
  <si>
    <t>・　集計については、A＝３　B＝２　C＝１ポイントとして計算したのち、施設の総合評価をした</t>
    <rPh sb="2" eb="4">
      <t>シュウケイ</t>
    </rPh>
    <rPh sb="28" eb="30">
      <t>ケイサン</t>
    </rPh>
    <rPh sb="35" eb="37">
      <t>シセツ</t>
    </rPh>
    <rPh sb="38" eb="40">
      <t>ソウゴウ</t>
    </rPh>
    <rPh sb="40" eb="42">
      <t>ヒョウカ</t>
    </rPh>
    <phoneticPr fontId="2"/>
  </si>
  <si>
    <t xml:space="preserve">・  Ａ、Ｂ、Ｃ　の３段階評価です。該当する欄に○を付け評価。  </t>
    <rPh sb="28" eb="30">
      <t>ヒョウカ</t>
    </rPh>
    <phoneticPr fontId="2"/>
  </si>
  <si>
    <t>1学期</t>
    <rPh sb="1" eb="3">
      <t>ガッキ</t>
    </rPh>
    <phoneticPr fontId="2"/>
  </si>
  <si>
    <t>全学年</t>
    <rPh sb="0" eb="1">
      <t>ゼン</t>
    </rPh>
    <rPh sb="1" eb="3">
      <t>ガクネン</t>
    </rPh>
    <phoneticPr fontId="2"/>
  </si>
  <si>
    <t>２学期</t>
    <rPh sb="1" eb="3">
      <t>ガッキ</t>
    </rPh>
    <phoneticPr fontId="2"/>
  </si>
  <si>
    <t>３学期</t>
    <rPh sb="1" eb="3">
      <t>ガッキ</t>
    </rPh>
    <phoneticPr fontId="2"/>
  </si>
  <si>
    <t>3学期の職員延べ人数</t>
    <rPh sb="1" eb="3">
      <t>ガッキ</t>
    </rPh>
    <rPh sb="4" eb="6">
      <t>ショクイン</t>
    </rPh>
    <rPh sb="6" eb="7">
      <t>ノ</t>
    </rPh>
    <rPh sb="8" eb="10">
      <t>ニンズウ</t>
    </rPh>
    <phoneticPr fontId="2"/>
  </si>
  <si>
    <t>発達や活動の実態の個人差を踏まえ、一人一人の気持ちを受容する中で援助、指導、特別な配慮をしている</t>
    <rPh sb="0" eb="2">
      <t>ハッタツ</t>
    </rPh>
    <rPh sb="3" eb="5">
      <t>カツドウ</t>
    </rPh>
    <rPh sb="6" eb="8">
      <t>ジッタイ</t>
    </rPh>
    <rPh sb="9" eb="12">
      <t>コジンサ</t>
    </rPh>
    <rPh sb="13" eb="14">
      <t>フ</t>
    </rPh>
    <rPh sb="17" eb="19">
      <t>ヒトリ</t>
    </rPh>
    <rPh sb="19" eb="21">
      <t>ヒトリ</t>
    </rPh>
    <rPh sb="22" eb="24">
      <t>キモ</t>
    </rPh>
    <rPh sb="26" eb="28">
      <t>ジュヨウ</t>
    </rPh>
    <rPh sb="30" eb="31">
      <t>ナカ</t>
    </rPh>
    <rPh sb="32" eb="34">
      <t>エンジョ</t>
    </rPh>
    <rPh sb="35" eb="37">
      <t>シドウ</t>
    </rPh>
    <rPh sb="38" eb="40">
      <t>トクベツ</t>
    </rPh>
    <rPh sb="41" eb="43">
      <t>ハイリョ</t>
    </rPh>
    <phoneticPr fontId="2"/>
  </si>
  <si>
    <t>教育・保育の環境の構成は、乳幼児期の特性・保護者や地域の実態を踏まえながら柔軟に対応できている</t>
    <rPh sb="0" eb="2">
      <t>キョウイク</t>
    </rPh>
    <rPh sb="3" eb="5">
      <t>ホイク</t>
    </rPh>
    <rPh sb="6" eb="8">
      <t>カンキョウ</t>
    </rPh>
    <rPh sb="9" eb="11">
      <t>コウセイ</t>
    </rPh>
    <rPh sb="13" eb="16">
      <t>ニュウヨウジ</t>
    </rPh>
    <rPh sb="16" eb="17">
      <t>キ</t>
    </rPh>
    <rPh sb="18" eb="20">
      <t>トクセイ</t>
    </rPh>
    <rPh sb="21" eb="24">
      <t>ホゴシャ</t>
    </rPh>
    <rPh sb="25" eb="27">
      <t>チイキ</t>
    </rPh>
    <rPh sb="28" eb="30">
      <t>ジッタイ</t>
    </rPh>
    <rPh sb="31" eb="32">
      <t>フ</t>
    </rPh>
    <rPh sb="37" eb="39">
      <t>ジュウナン</t>
    </rPh>
    <rPh sb="40" eb="42">
      <t>タイオウ</t>
    </rPh>
    <phoneticPr fontId="2"/>
  </si>
  <si>
    <t>子どもの道徳性や規範意識を育むために、自身がお手本となるような言動を意識することができている</t>
    <rPh sb="0" eb="1">
      <t>コ</t>
    </rPh>
    <rPh sb="4" eb="7">
      <t>ドウトクセイ</t>
    </rPh>
    <rPh sb="8" eb="10">
      <t>キハン</t>
    </rPh>
    <rPh sb="10" eb="12">
      <t>イシキ</t>
    </rPh>
    <rPh sb="13" eb="14">
      <t>ハグク</t>
    </rPh>
    <rPh sb="19" eb="21">
      <t>ジシン</t>
    </rPh>
    <rPh sb="23" eb="25">
      <t>テホン</t>
    </rPh>
    <rPh sb="31" eb="33">
      <t>ゲンドウ</t>
    </rPh>
    <rPh sb="34" eb="36">
      <t>イシキ</t>
    </rPh>
    <phoneticPr fontId="2"/>
  </si>
  <si>
    <t>組織での自身の立場と、求められている役割を理解し行動できる</t>
    <rPh sb="0" eb="2">
      <t>ソシキ</t>
    </rPh>
    <rPh sb="4" eb="6">
      <t>ジシン</t>
    </rPh>
    <rPh sb="7" eb="9">
      <t>タチバ</t>
    </rPh>
    <rPh sb="11" eb="12">
      <t>モト</t>
    </rPh>
    <rPh sb="18" eb="20">
      <t>ヤクワリ</t>
    </rPh>
    <rPh sb="21" eb="23">
      <t>リカイ</t>
    </rPh>
    <rPh sb="24" eb="26">
      <t>コウドウ</t>
    </rPh>
    <phoneticPr fontId="2"/>
  </si>
  <si>
    <t>組織ルール・職員ルールを守り、安全で衛生的な職場環境作りに努めている</t>
    <rPh sb="0" eb="2">
      <t>ソシキ</t>
    </rPh>
    <rPh sb="6" eb="8">
      <t>ショクイン</t>
    </rPh>
    <rPh sb="12" eb="13">
      <t>マモ</t>
    </rPh>
    <rPh sb="15" eb="17">
      <t>アンゼン</t>
    </rPh>
    <rPh sb="18" eb="21">
      <t>エイセイテキ</t>
    </rPh>
    <rPh sb="22" eb="24">
      <t>ショクバ</t>
    </rPh>
    <rPh sb="24" eb="26">
      <t>カンキョウ</t>
    </rPh>
    <rPh sb="26" eb="27">
      <t>ツク</t>
    </rPh>
    <rPh sb="29" eb="30">
      <t>ツト</t>
    </rPh>
    <phoneticPr fontId="2"/>
  </si>
  <si>
    <t>職員間で切磋琢磨し、成果を追求する関わりを意識している</t>
    <rPh sb="0" eb="2">
      <t>ショクイン</t>
    </rPh>
    <rPh sb="2" eb="3">
      <t>カン</t>
    </rPh>
    <rPh sb="4" eb="6">
      <t>セッサ</t>
    </rPh>
    <rPh sb="6" eb="8">
      <t>タクマ</t>
    </rPh>
    <rPh sb="10" eb="12">
      <t>セイカ</t>
    </rPh>
    <rPh sb="13" eb="15">
      <t>ツイキュウ</t>
    </rPh>
    <rPh sb="17" eb="18">
      <t>カカワ</t>
    </rPh>
    <rPh sb="21" eb="23">
      <t>イシキ</t>
    </rPh>
    <phoneticPr fontId="2"/>
  </si>
  <si>
    <t>子どもの好奇心、探求心を大切に受け止めながら、夢中になる経験や達成感を味わい、自立心を育んでいる</t>
    <rPh sb="0" eb="1">
      <t>コ</t>
    </rPh>
    <rPh sb="4" eb="7">
      <t>コウキシン</t>
    </rPh>
    <rPh sb="8" eb="10">
      <t>タンキュウ</t>
    </rPh>
    <rPh sb="10" eb="11">
      <t>シン</t>
    </rPh>
    <rPh sb="12" eb="14">
      <t>タイセツ</t>
    </rPh>
    <rPh sb="15" eb="16">
      <t>ウ</t>
    </rPh>
    <rPh sb="17" eb="18">
      <t>ト</t>
    </rPh>
    <rPh sb="23" eb="25">
      <t>ムチュウ</t>
    </rPh>
    <rPh sb="28" eb="30">
      <t>ケイケン</t>
    </rPh>
    <rPh sb="31" eb="34">
      <t>タッセイカン</t>
    </rPh>
    <rPh sb="35" eb="36">
      <t>アジ</t>
    </rPh>
    <rPh sb="39" eb="42">
      <t>ジリツシン</t>
    </rPh>
    <rPh sb="43" eb="44">
      <t>ハグク</t>
    </rPh>
    <phoneticPr fontId="2"/>
  </si>
  <si>
    <t>令和２年度 エデュカーレ城之内　自己点検・自己評価表</t>
    <rPh sb="0" eb="2">
      <t>レイワ</t>
    </rPh>
    <rPh sb="3" eb="5">
      <t>ネンド</t>
    </rPh>
    <rPh sb="12" eb="15">
      <t>ジョウノウチ</t>
    </rPh>
    <rPh sb="25" eb="2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</si>
</sst>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Times New Roman"/>
      <charset val="204"/>
    </font>
    <font>
      <sz val="10"/>
      <color rgb="FF000000"/>
      <name val="Times New Roman"/>
      <family val="1"/>
    </font>
    <font>
      <sz val="6"/>
      <name val="ＭＳ Ｐゴシック"/>
      <family val="3"/>
      <charset val="128"/>
    </font>
    <font>
      <sz val="12"/>
      <name val="ＭＳ ゴシック"/>
      <family val="3"/>
      <charset val="128"/>
    </font>
    <font>
      <sz val="10"/>
      <color rgb="FF000000"/>
      <name val="ＭＳ ゴシック"/>
      <family val="3"/>
      <charset val="128"/>
    </font>
    <font>
      <sz val="10"/>
      <name val="ＭＳ ゴシック"/>
      <family val="3"/>
      <charset val="128"/>
    </font>
    <font>
      <sz val="9"/>
      <name val="ＭＳ ゴシック"/>
      <family val="3"/>
      <charset val="128"/>
    </font>
    <font>
      <sz val="12"/>
      <color rgb="FF000000"/>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1">
    <xf numFmtId="0" fontId="0" fillId="0" borderId="0" xfId="0" applyAlignment="1">
      <alignment horizontal="left" vertical="top"/>
    </xf>
    <xf numFmtId="0" fontId="4" fillId="0" borderId="0" xfId="0" applyFont="1" applyAlignment="1">
      <alignment horizontal="left" vertical="top"/>
    </xf>
    <xf numFmtId="0" fontId="5" fillId="0" borderId="1" xfId="0" applyFont="1" applyBorder="1" applyAlignment="1">
      <alignment horizontal="left" vertical="top"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0" fontId="4" fillId="0" borderId="0" xfId="1" applyNumberFormat="1" applyFont="1" applyFill="1" applyBorder="1" applyAlignment="1">
      <alignment horizontal="center" vertical="center"/>
    </xf>
    <xf numFmtId="0" fontId="5" fillId="0" borderId="0" xfId="0" applyFont="1" applyAlignment="1">
      <alignment horizontal="center" vertical="center"/>
    </xf>
    <xf numFmtId="40" fontId="5" fillId="0" borderId="0" xfId="1" applyNumberFormat="1" applyFont="1" applyFill="1" applyBorder="1" applyAlignment="1">
      <alignment horizontal="center" vertical="center"/>
    </xf>
    <xf numFmtId="9" fontId="4" fillId="0" borderId="0" xfId="2" applyFont="1" applyFill="1" applyBorder="1" applyAlignment="1">
      <alignment horizontal="center" vertical="center"/>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5" fillId="0" borderId="1" xfId="0" applyFont="1" applyBorder="1" applyAlignment="1">
      <alignment horizontal="center" vertical="center" wrapText="1"/>
    </xf>
    <xf numFmtId="9" fontId="4" fillId="0" borderId="19" xfId="2" applyFont="1" applyFill="1" applyBorder="1" applyAlignment="1">
      <alignment horizontal="center" vertical="center" wrapText="1"/>
    </xf>
    <xf numFmtId="40" fontId="4" fillId="0" borderId="19" xfId="1" applyNumberFormat="1" applyFont="1" applyFill="1" applyBorder="1" applyAlignment="1">
      <alignment horizontal="center" vertical="center" wrapText="1"/>
    </xf>
    <xf numFmtId="0" fontId="6" fillId="0" borderId="10" xfId="0" applyFont="1" applyBorder="1" applyAlignment="1">
      <alignment horizontal="left" vertical="top" wrapText="1"/>
    </xf>
    <xf numFmtId="0" fontId="6" fillId="0" borderId="1" xfId="0" applyFont="1" applyBorder="1" applyAlignment="1">
      <alignment horizontal="left" vertical="top" wrapText="1"/>
    </xf>
    <xf numFmtId="0" fontId="5" fillId="0" borderId="7" xfId="0" applyFont="1" applyBorder="1" applyAlignment="1">
      <alignment horizontal="left" vertical="top" wrapText="1"/>
    </xf>
    <xf numFmtId="0" fontId="5" fillId="0" borderId="23" xfId="0" applyFont="1" applyBorder="1" applyAlignment="1">
      <alignment horizontal="left" vertical="top" wrapText="1"/>
    </xf>
    <xf numFmtId="0" fontId="5" fillId="0" borderId="13"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7" fillId="0" borderId="0" xfId="0" applyFont="1" applyAlignment="1">
      <alignment horizontal="left" vertical="center"/>
    </xf>
    <xf numFmtId="0" fontId="3" fillId="0" borderId="0" xfId="0" applyFont="1" applyAlignment="1">
      <alignment horizontal="center" vertical="center"/>
    </xf>
    <xf numFmtId="0" fontId="7" fillId="0" borderId="0" xfId="0" applyFont="1" applyAlignment="1">
      <alignment horizontal="center" vertical="center"/>
    </xf>
    <xf numFmtId="9" fontId="4" fillId="0" borderId="0" xfId="2" applyFont="1" applyFill="1" applyBorder="1" applyAlignment="1">
      <alignment horizontal="left" vertical="center"/>
    </xf>
    <xf numFmtId="0" fontId="7" fillId="0" borderId="14" xfId="0" applyFont="1" applyBorder="1" applyAlignment="1">
      <alignment horizontal="center" vertical="center"/>
    </xf>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7" fillId="2" borderId="14" xfId="0" applyFont="1" applyFill="1" applyBorder="1" applyAlignment="1">
      <alignment horizontal="center" vertical="center"/>
    </xf>
    <xf numFmtId="0" fontId="7" fillId="0" borderId="0" xfId="0" applyFont="1" applyAlignment="1">
      <alignment vertical="center"/>
    </xf>
    <xf numFmtId="0" fontId="5" fillId="0" borderId="14" xfId="0" applyFont="1" applyBorder="1" applyAlignment="1">
      <alignment horizontal="center" vertical="center" wrapText="1"/>
    </xf>
    <xf numFmtId="0" fontId="5" fillId="0" borderId="14" xfId="0" applyFont="1" applyBorder="1" applyAlignment="1">
      <alignment horizontal="left" vertical="top" wrapText="1"/>
    </xf>
    <xf numFmtId="9" fontId="7" fillId="0" borderId="14" xfId="2" applyFont="1" applyFill="1" applyBorder="1" applyAlignment="1">
      <alignment horizontal="center" vertical="center" wrapText="1"/>
    </xf>
    <xf numFmtId="40" fontId="7" fillId="0" borderId="14" xfId="1" applyNumberFormat="1" applyFont="1" applyFill="1" applyBorder="1" applyAlignment="1">
      <alignment horizontal="center" vertical="center" wrapText="1"/>
    </xf>
    <xf numFmtId="0" fontId="6" fillId="0" borderId="14" xfId="0" applyFont="1" applyBorder="1" applyAlignment="1">
      <alignment horizontal="left" vertical="top" wrapText="1"/>
    </xf>
    <xf numFmtId="0" fontId="6" fillId="0" borderId="0" xfId="0" applyFont="1" applyAlignment="1">
      <alignment horizontal="left" vertical="top" wrapText="1"/>
    </xf>
    <xf numFmtId="9" fontId="7" fillId="0" borderId="0" xfId="2" applyFont="1" applyFill="1" applyBorder="1" applyAlignment="1">
      <alignment horizontal="center" vertical="center" wrapText="1"/>
    </xf>
    <xf numFmtId="40" fontId="7" fillId="0" borderId="0" xfId="1" applyNumberFormat="1" applyFont="1" applyFill="1" applyBorder="1" applyAlignment="1">
      <alignment horizontal="center" vertical="center" wrapText="1"/>
    </xf>
    <xf numFmtId="9" fontId="7" fillId="0" borderId="14" xfId="2" applyFont="1" applyFill="1" applyBorder="1" applyAlignment="1">
      <alignment horizontal="center" vertical="center" shrinkToFit="1"/>
    </xf>
    <xf numFmtId="0" fontId="7" fillId="0" borderId="14" xfId="0" applyFont="1" applyBorder="1" applyAlignment="1">
      <alignment horizontal="center" vertical="center" wrapText="1"/>
    </xf>
    <xf numFmtId="0" fontId="7" fillId="0" borderId="0" xfId="0" applyFont="1" applyAlignment="1">
      <alignment horizontal="right" vertical="center"/>
    </xf>
    <xf numFmtId="0" fontId="7" fillId="0" borderId="0" xfId="0" applyFont="1" applyAlignment="1">
      <alignment horizontal="right" vertical="center" wrapText="1"/>
    </xf>
    <xf numFmtId="0" fontId="4" fillId="0" borderId="0" xfId="0" applyFont="1" applyAlignment="1">
      <alignment horizontal="right" vertical="center"/>
    </xf>
    <xf numFmtId="0" fontId="7" fillId="0" borderId="14" xfId="0" applyFont="1" applyBorder="1" applyAlignment="1">
      <alignment horizontal="right" vertical="center"/>
    </xf>
    <xf numFmtId="0" fontId="7" fillId="2" borderId="14" xfId="0" applyFont="1" applyFill="1" applyBorder="1" applyAlignment="1">
      <alignment horizontal="right" vertical="center"/>
    </xf>
    <xf numFmtId="9" fontId="7" fillId="0" borderId="0" xfId="2" applyFont="1" applyFill="1" applyBorder="1" applyAlignment="1">
      <alignment horizontal="right" vertical="center" wrapText="1"/>
    </xf>
    <xf numFmtId="0" fontId="5" fillId="0" borderId="14" xfId="0" applyFont="1" applyBorder="1" applyAlignment="1">
      <alignment horizontal="center" vertical="center" wrapText="1"/>
    </xf>
    <xf numFmtId="0" fontId="5" fillId="0" borderId="14" xfId="0" applyFont="1" applyBorder="1" applyAlignment="1">
      <alignment horizontal="center" vertical="top" wrapText="1"/>
    </xf>
    <xf numFmtId="40" fontId="5" fillId="0" borderId="14" xfId="1" applyNumberFormat="1"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xf>
    <xf numFmtId="0" fontId="3"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40" fontId="5" fillId="0"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0" xfId="0" applyFont="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cellXfs>
  <cellStyles count="3">
    <cellStyle name="パーセント" xfId="2" builtinId="5"/>
    <cellStyle name="桁区切り" xfId="1" builtinId="6"/>
    <cellStyle name="標準" xfId="0" builtinId="0"/>
  </cellStyles>
  <dxfs count="26">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11</xdr:rowOff>
    </xdr:from>
    <xdr:ext cx="80010" cy="80010"/>
    <xdr:sp macro="" textlink="">
      <xdr:nvSpPr>
        <xdr:cNvPr id="2" name="Shape 3">
          <a:extLst>
            <a:ext uri="{FF2B5EF4-FFF2-40B4-BE49-F238E27FC236}">
              <a16:creationId xmlns:a16="http://schemas.microsoft.com/office/drawing/2014/main" id="{00000000-0008-0000-0000-000002000000}"/>
            </a:ext>
          </a:extLst>
        </xdr:cNvPr>
        <xdr:cNvSpPr/>
      </xdr:nvSpPr>
      <xdr:spPr>
        <a:xfrm>
          <a:off x="0" y="6705611"/>
          <a:ext cx="80010" cy="80010"/>
        </a:xfrm>
        <a:custGeom>
          <a:avLst/>
          <a:gdLst/>
          <a:ahLst/>
          <a:cxnLst/>
          <a:rect l="0" t="0" r="0" b="0"/>
          <a:pathLst>
            <a:path w="80010" h="80010">
              <a:moveTo>
                <a:pt x="80010" y="0"/>
              </a:moveTo>
              <a:lnTo>
                <a:pt x="12" y="0"/>
              </a:lnTo>
              <a:lnTo>
                <a:pt x="0" y="79451"/>
              </a:lnTo>
              <a:lnTo>
                <a:pt x="16002" y="79832"/>
              </a:lnTo>
              <a:lnTo>
                <a:pt x="16002" y="15989"/>
              </a:lnTo>
              <a:lnTo>
                <a:pt x="80010" y="15989"/>
              </a:lnTo>
              <a:lnTo>
                <a:pt x="80010" y="0"/>
              </a:lnTo>
            </a:path>
          </a:pathLst>
        </a:custGeom>
        <a:solidFill>
          <a:srgbClr val="000000"/>
        </a:solidFill>
      </xdr:spPr>
    </xdr:sp>
    <xdr:clientData/>
  </xdr:oneCellAnchor>
  <xdr:oneCellAnchor>
    <xdr:from>
      <xdr:col>0</xdr:col>
      <xdr:colOff>0</xdr:colOff>
      <xdr:row>36</xdr:row>
      <xdr:rowOff>11</xdr:rowOff>
    </xdr:from>
    <xdr:ext cx="80010" cy="80010"/>
    <xdr:sp macro="" textlink="">
      <xdr:nvSpPr>
        <xdr:cNvPr id="3" name="Shape 3">
          <a:extLst>
            <a:ext uri="{FF2B5EF4-FFF2-40B4-BE49-F238E27FC236}">
              <a16:creationId xmlns:a16="http://schemas.microsoft.com/office/drawing/2014/main" id="{00000000-0008-0000-0000-000003000000}"/>
            </a:ext>
          </a:extLst>
        </xdr:cNvPr>
        <xdr:cNvSpPr/>
      </xdr:nvSpPr>
      <xdr:spPr>
        <a:xfrm>
          <a:off x="0" y="12001511"/>
          <a:ext cx="80010" cy="80010"/>
        </a:xfrm>
        <a:custGeom>
          <a:avLst/>
          <a:gdLst/>
          <a:ahLst/>
          <a:cxnLst/>
          <a:rect l="0" t="0" r="0" b="0"/>
          <a:pathLst>
            <a:path w="80010" h="80010">
              <a:moveTo>
                <a:pt x="80010" y="0"/>
              </a:moveTo>
              <a:lnTo>
                <a:pt x="12" y="0"/>
              </a:lnTo>
              <a:lnTo>
                <a:pt x="0" y="79451"/>
              </a:lnTo>
              <a:lnTo>
                <a:pt x="16002" y="79832"/>
              </a:lnTo>
              <a:lnTo>
                <a:pt x="16002" y="15989"/>
              </a:lnTo>
              <a:lnTo>
                <a:pt x="80010" y="15989"/>
              </a:lnTo>
              <a:lnTo>
                <a:pt x="80010" y="0"/>
              </a:lnTo>
            </a:path>
          </a:pathLst>
        </a:custGeom>
        <a:solidFill>
          <a:srgbClr val="000000"/>
        </a:solidFill>
      </xdr:spPr>
    </xdr:sp>
    <xdr:clientData/>
  </xdr:oneCellAnchor>
  <xdr:oneCellAnchor>
    <xdr:from>
      <xdr:col>0</xdr:col>
      <xdr:colOff>0</xdr:colOff>
      <xdr:row>50</xdr:row>
      <xdr:rowOff>11</xdr:rowOff>
    </xdr:from>
    <xdr:ext cx="80010" cy="80010"/>
    <xdr:sp macro="" textlink="">
      <xdr:nvSpPr>
        <xdr:cNvPr id="4" name="Shape 3">
          <a:extLst>
            <a:ext uri="{FF2B5EF4-FFF2-40B4-BE49-F238E27FC236}">
              <a16:creationId xmlns:a16="http://schemas.microsoft.com/office/drawing/2014/main" id="{00000000-0008-0000-0000-000004000000}"/>
            </a:ext>
          </a:extLst>
        </xdr:cNvPr>
        <xdr:cNvSpPr/>
      </xdr:nvSpPr>
      <xdr:spPr>
        <a:xfrm>
          <a:off x="0" y="17030711"/>
          <a:ext cx="80010" cy="80010"/>
        </a:xfrm>
        <a:custGeom>
          <a:avLst/>
          <a:gdLst/>
          <a:ahLst/>
          <a:cxnLst/>
          <a:rect l="0" t="0" r="0" b="0"/>
          <a:pathLst>
            <a:path w="80010" h="80010">
              <a:moveTo>
                <a:pt x="80010" y="0"/>
              </a:moveTo>
              <a:lnTo>
                <a:pt x="12" y="0"/>
              </a:lnTo>
              <a:lnTo>
                <a:pt x="0" y="79451"/>
              </a:lnTo>
              <a:lnTo>
                <a:pt x="16002" y="79832"/>
              </a:lnTo>
              <a:lnTo>
                <a:pt x="16002" y="15989"/>
              </a:lnTo>
              <a:lnTo>
                <a:pt x="80010" y="15989"/>
              </a:lnTo>
              <a:lnTo>
                <a:pt x="80010" y="0"/>
              </a:lnTo>
            </a:path>
          </a:pathLst>
        </a:custGeom>
        <a:solidFill>
          <a:srgbClr val="000000"/>
        </a:solidFill>
      </xdr:spPr>
    </xdr:sp>
    <xdr:clientData/>
  </xdr:oneCellAnchor>
  <xdr:oneCellAnchor>
    <xdr:from>
      <xdr:col>0</xdr:col>
      <xdr:colOff>0</xdr:colOff>
      <xdr:row>64</xdr:row>
      <xdr:rowOff>11</xdr:rowOff>
    </xdr:from>
    <xdr:ext cx="80010" cy="80010"/>
    <xdr:sp macro="" textlink="">
      <xdr:nvSpPr>
        <xdr:cNvPr id="5" name="Shape 3">
          <a:extLst>
            <a:ext uri="{FF2B5EF4-FFF2-40B4-BE49-F238E27FC236}">
              <a16:creationId xmlns:a16="http://schemas.microsoft.com/office/drawing/2014/main" id="{00000000-0008-0000-0000-000005000000}"/>
            </a:ext>
          </a:extLst>
        </xdr:cNvPr>
        <xdr:cNvSpPr/>
      </xdr:nvSpPr>
      <xdr:spPr>
        <a:xfrm>
          <a:off x="0" y="22278986"/>
          <a:ext cx="80010" cy="80010"/>
        </a:xfrm>
        <a:custGeom>
          <a:avLst/>
          <a:gdLst/>
          <a:ahLst/>
          <a:cxnLst/>
          <a:rect l="0" t="0" r="0" b="0"/>
          <a:pathLst>
            <a:path w="80010" h="80010">
              <a:moveTo>
                <a:pt x="80010" y="0"/>
              </a:moveTo>
              <a:lnTo>
                <a:pt x="12" y="0"/>
              </a:lnTo>
              <a:lnTo>
                <a:pt x="0" y="79451"/>
              </a:lnTo>
              <a:lnTo>
                <a:pt x="16002" y="79832"/>
              </a:lnTo>
              <a:lnTo>
                <a:pt x="16002" y="15989"/>
              </a:lnTo>
              <a:lnTo>
                <a:pt x="80010" y="15989"/>
              </a:lnTo>
              <a:lnTo>
                <a:pt x="80010" y="0"/>
              </a:lnTo>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11</xdr:rowOff>
    </xdr:from>
    <xdr:ext cx="80010" cy="80010"/>
    <xdr:sp macro="" textlink="">
      <xdr:nvSpPr>
        <xdr:cNvPr id="4" name="Shape 3">
          <a:extLst>
            <a:ext uri="{FF2B5EF4-FFF2-40B4-BE49-F238E27FC236}">
              <a16:creationId xmlns:a16="http://schemas.microsoft.com/office/drawing/2014/main" id="{00000000-0008-0000-0100-000004000000}"/>
            </a:ext>
          </a:extLst>
        </xdr:cNvPr>
        <xdr:cNvSpPr/>
      </xdr:nvSpPr>
      <xdr:spPr>
        <a:xfrm>
          <a:off x="0" y="2028836"/>
          <a:ext cx="80010" cy="80010"/>
        </a:xfrm>
        <a:custGeom>
          <a:avLst/>
          <a:gdLst/>
          <a:ahLst/>
          <a:cxnLst/>
          <a:rect l="0" t="0" r="0" b="0"/>
          <a:pathLst>
            <a:path w="80010" h="80010">
              <a:moveTo>
                <a:pt x="80010" y="0"/>
              </a:moveTo>
              <a:lnTo>
                <a:pt x="12" y="0"/>
              </a:lnTo>
              <a:lnTo>
                <a:pt x="0" y="79451"/>
              </a:lnTo>
              <a:lnTo>
                <a:pt x="16002" y="79832"/>
              </a:lnTo>
              <a:lnTo>
                <a:pt x="16002" y="15989"/>
              </a:lnTo>
              <a:lnTo>
                <a:pt x="80010" y="15989"/>
              </a:lnTo>
              <a:lnTo>
                <a:pt x="80010" y="0"/>
              </a:lnTo>
            </a:path>
          </a:pathLst>
        </a:custGeom>
        <a:solidFill>
          <a:srgbClr val="000000"/>
        </a:solidFill>
      </xdr:spPr>
    </xdr:sp>
    <xdr:clientData/>
  </xdr:oneCellAnchor>
  <xdr:oneCellAnchor>
    <xdr:from>
      <xdr:col>0</xdr:col>
      <xdr:colOff>0</xdr:colOff>
      <xdr:row>36</xdr:row>
      <xdr:rowOff>11</xdr:rowOff>
    </xdr:from>
    <xdr:ext cx="80010" cy="80010"/>
    <xdr:sp macro="" textlink="">
      <xdr:nvSpPr>
        <xdr:cNvPr id="5" name="Shape 3">
          <a:extLst>
            <a:ext uri="{FF2B5EF4-FFF2-40B4-BE49-F238E27FC236}">
              <a16:creationId xmlns:a16="http://schemas.microsoft.com/office/drawing/2014/main" id="{00000000-0008-0000-0100-000005000000}"/>
            </a:ext>
          </a:extLst>
        </xdr:cNvPr>
        <xdr:cNvSpPr/>
      </xdr:nvSpPr>
      <xdr:spPr>
        <a:xfrm>
          <a:off x="0" y="7210436"/>
          <a:ext cx="80010" cy="80010"/>
        </a:xfrm>
        <a:custGeom>
          <a:avLst/>
          <a:gdLst/>
          <a:ahLst/>
          <a:cxnLst/>
          <a:rect l="0" t="0" r="0" b="0"/>
          <a:pathLst>
            <a:path w="80010" h="80010">
              <a:moveTo>
                <a:pt x="80010" y="0"/>
              </a:moveTo>
              <a:lnTo>
                <a:pt x="12" y="0"/>
              </a:lnTo>
              <a:lnTo>
                <a:pt x="0" y="79451"/>
              </a:lnTo>
              <a:lnTo>
                <a:pt x="16002" y="79832"/>
              </a:lnTo>
              <a:lnTo>
                <a:pt x="16002" y="15989"/>
              </a:lnTo>
              <a:lnTo>
                <a:pt x="80010" y="15989"/>
              </a:lnTo>
              <a:lnTo>
                <a:pt x="80010" y="0"/>
              </a:lnTo>
            </a:path>
          </a:pathLst>
        </a:custGeom>
        <a:solidFill>
          <a:srgbClr val="000000"/>
        </a:solidFill>
      </xdr:spPr>
    </xdr:sp>
    <xdr:clientData/>
  </xdr:oneCellAnchor>
  <xdr:oneCellAnchor>
    <xdr:from>
      <xdr:col>0</xdr:col>
      <xdr:colOff>0</xdr:colOff>
      <xdr:row>50</xdr:row>
      <xdr:rowOff>11</xdr:rowOff>
    </xdr:from>
    <xdr:ext cx="80010" cy="80010"/>
    <xdr:sp macro="" textlink="">
      <xdr:nvSpPr>
        <xdr:cNvPr id="6" name="Shape 3">
          <a:extLst>
            <a:ext uri="{FF2B5EF4-FFF2-40B4-BE49-F238E27FC236}">
              <a16:creationId xmlns:a16="http://schemas.microsoft.com/office/drawing/2014/main" id="{00000000-0008-0000-0100-000006000000}"/>
            </a:ext>
          </a:extLst>
        </xdr:cNvPr>
        <xdr:cNvSpPr/>
      </xdr:nvSpPr>
      <xdr:spPr>
        <a:xfrm>
          <a:off x="0" y="12068186"/>
          <a:ext cx="80010" cy="80010"/>
        </a:xfrm>
        <a:custGeom>
          <a:avLst/>
          <a:gdLst/>
          <a:ahLst/>
          <a:cxnLst/>
          <a:rect l="0" t="0" r="0" b="0"/>
          <a:pathLst>
            <a:path w="80010" h="80010">
              <a:moveTo>
                <a:pt x="80010" y="0"/>
              </a:moveTo>
              <a:lnTo>
                <a:pt x="12" y="0"/>
              </a:lnTo>
              <a:lnTo>
                <a:pt x="0" y="79451"/>
              </a:lnTo>
              <a:lnTo>
                <a:pt x="16002" y="79832"/>
              </a:lnTo>
              <a:lnTo>
                <a:pt x="16002" y="15989"/>
              </a:lnTo>
              <a:lnTo>
                <a:pt x="80010" y="15989"/>
              </a:lnTo>
              <a:lnTo>
                <a:pt x="80010" y="0"/>
              </a:lnTo>
            </a:path>
          </a:pathLst>
        </a:custGeom>
        <a:solidFill>
          <a:srgbClr val="000000"/>
        </a:solidFill>
      </xdr:spPr>
    </xdr:sp>
    <xdr:clientData/>
  </xdr:oneCellAnchor>
  <xdr:oneCellAnchor>
    <xdr:from>
      <xdr:col>0</xdr:col>
      <xdr:colOff>0</xdr:colOff>
      <xdr:row>64</xdr:row>
      <xdr:rowOff>11</xdr:rowOff>
    </xdr:from>
    <xdr:ext cx="80010" cy="80010"/>
    <xdr:sp macro="" textlink="">
      <xdr:nvSpPr>
        <xdr:cNvPr id="7" name="Shape 3">
          <a:extLst>
            <a:ext uri="{FF2B5EF4-FFF2-40B4-BE49-F238E27FC236}">
              <a16:creationId xmlns:a16="http://schemas.microsoft.com/office/drawing/2014/main" id="{00000000-0008-0000-0100-000007000000}"/>
            </a:ext>
          </a:extLst>
        </xdr:cNvPr>
        <xdr:cNvSpPr/>
      </xdr:nvSpPr>
      <xdr:spPr>
        <a:xfrm>
          <a:off x="0" y="17097386"/>
          <a:ext cx="80010" cy="80010"/>
        </a:xfrm>
        <a:custGeom>
          <a:avLst/>
          <a:gdLst/>
          <a:ahLst/>
          <a:cxnLst/>
          <a:rect l="0" t="0" r="0" b="0"/>
          <a:pathLst>
            <a:path w="80010" h="80010">
              <a:moveTo>
                <a:pt x="80010" y="0"/>
              </a:moveTo>
              <a:lnTo>
                <a:pt x="12" y="0"/>
              </a:lnTo>
              <a:lnTo>
                <a:pt x="0" y="79451"/>
              </a:lnTo>
              <a:lnTo>
                <a:pt x="16002" y="79832"/>
              </a:lnTo>
              <a:lnTo>
                <a:pt x="16002" y="15989"/>
              </a:lnTo>
              <a:lnTo>
                <a:pt x="80010" y="15989"/>
              </a:lnTo>
              <a:lnTo>
                <a:pt x="80010" y="0"/>
              </a:lnTo>
            </a:path>
          </a:pathLst>
        </a:custGeom>
        <a:solidFill>
          <a:srgbClr val="000000"/>
        </a:solidFill>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7"/>
  <sheetViews>
    <sheetView tabSelected="1" topLeftCell="C1" zoomScale="68" zoomScaleNormal="68" workbookViewId="0">
      <selection activeCell="AA76" sqref="AA76"/>
    </sheetView>
  </sheetViews>
  <sheetFormatPr defaultColWidth="9.33203125" defaultRowHeight="14.4" x14ac:dyDescent="0.25"/>
  <cols>
    <col min="1" max="2" width="4.6640625" style="6" customWidth="1"/>
    <col min="3" max="3" width="54.6640625" style="1" customWidth="1"/>
    <col min="4" max="6" width="12.6640625" style="6" customWidth="1"/>
    <col min="7" max="7" width="12.6640625" style="7" customWidth="1"/>
    <col min="8" max="8" width="15.44140625" style="6" customWidth="1"/>
    <col min="9" max="9" width="5" style="1" customWidth="1"/>
    <col min="10" max="12" width="9.109375" style="46" customWidth="1"/>
    <col min="13" max="13" width="13" style="47" customWidth="1"/>
    <col min="14" max="14" width="9.109375" style="48" customWidth="1"/>
    <col min="15" max="17" width="8.44140625" style="46" customWidth="1"/>
    <col min="18" max="18" width="12" style="47" customWidth="1"/>
    <col min="19" max="19" width="9.109375" style="48" customWidth="1"/>
    <col min="20" max="22" width="8.44140625" style="46" customWidth="1"/>
    <col min="23" max="23" width="12.109375" style="47" customWidth="1"/>
    <col min="24" max="24" width="9.109375" style="48" customWidth="1"/>
    <col min="25" max="27" width="8.44140625" style="46" customWidth="1"/>
    <col min="28" max="28" width="12.109375" style="47" customWidth="1"/>
    <col min="29" max="16384" width="9.33203125" style="1"/>
  </cols>
  <sheetData>
    <row r="1" spans="1:28" ht="18.899999999999999" customHeight="1" x14ac:dyDescent="0.25">
      <c r="A1" s="3" t="s">
        <v>83</v>
      </c>
      <c r="B1" s="4"/>
      <c r="C1" s="4"/>
    </row>
    <row r="2" spans="1:28" x14ac:dyDescent="0.25">
      <c r="A2" s="4"/>
      <c r="B2" s="4"/>
      <c r="C2" s="4"/>
    </row>
    <row r="3" spans="1:28" ht="15.9" customHeight="1" x14ac:dyDescent="0.25">
      <c r="A3" s="5" t="s">
        <v>70</v>
      </c>
      <c r="B3" s="4"/>
      <c r="C3" s="4"/>
    </row>
    <row r="4" spans="1:28" ht="15.9" customHeight="1" x14ac:dyDescent="0.25">
      <c r="A4" s="5"/>
      <c r="B4" s="4" t="s">
        <v>12</v>
      </c>
      <c r="C4" s="4"/>
    </row>
    <row r="5" spans="1:28" ht="15.9" customHeight="1" x14ac:dyDescent="0.25">
      <c r="A5" s="5" t="s">
        <v>69</v>
      </c>
      <c r="B5" s="4"/>
      <c r="C5" s="4"/>
    </row>
    <row r="6" spans="1:28" ht="15.9" customHeight="1" x14ac:dyDescent="0.25">
      <c r="A6" s="5"/>
      <c r="B6" s="4"/>
      <c r="C6" s="4" t="s">
        <v>66</v>
      </c>
    </row>
    <row r="7" spans="1:28" ht="15.9" customHeight="1" x14ac:dyDescent="0.25">
      <c r="A7" s="27" t="s">
        <v>0</v>
      </c>
      <c r="B7" s="27"/>
      <c r="C7" s="5"/>
      <c r="D7" s="8"/>
      <c r="E7" s="8"/>
      <c r="F7" s="8"/>
      <c r="G7" s="9"/>
      <c r="H7" s="8"/>
    </row>
    <row r="8" spans="1:28" ht="18.899999999999999" customHeight="1" x14ac:dyDescent="0.25">
      <c r="A8" s="35" t="s">
        <v>67</v>
      </c>
      <c r="B8" s="35"/>
      <c r="C8" s="35"/>
      <c r="J8" s="46" t="s">
        <v>72</v>
      </c>
      <c r="O8" s="46" t="s">
        <v>71</v>
      </c>
      <c r="T8" s="46" t="s">
        <v>73</v>
      </c>
      <c r="Y8" s="46" t="s">
        <v>74</v>
      </c>
    </row>
    <row r="9" spans="1:28" ht="15.9" customHeight="1" x14ac:dyDescent="0.25">
      <c r="A9" s="52" t="s">
        <v>1</v>
      </c>
      <c r="B9" s="52"/>
      <c r="C9" s="53" t="s">
        <v>2</v>
      </c>
      <c r="D9" s="52" t="s">
        <v>9</v>
      </c>
      <c r="E9" s="52"/>
      <c r="F9" s="52"/>
      <c r="G9" s="54" t="s">
        <v>7</v>
      </c>
      <c r="H9" s="52" t="s">
        <v>8</v>
      </c>
      <c r="J9" s="49">
        <v>102</v>
      </c>
      <c r="O9" s="49">
        <v>34</v>
      </c>
      <c r="T9" s="49">
        <v>34</v>
      </c>
      <c r="Y9" s="49">
        <v>34</v>
      </c>
    </row>
    <row r="10" spans="1:28" ht="15.9" customHeight="1" x14ac:dyDescent="0.25">
      <c r="A10" s="52"/>
      <c r="B10" s="52"/>
      <c r="C10" s="53"/>
      <c r="D10" s="36" t="s">
        <v>3</v>
      </c>
      <c r="E10" s="36" t="s">
        <v>4</v>
      </c>
      <c r="F10" s="36" t="s">
        <v>5</v>
      </c>
      <c r="G10" s="54"/>
      <c r="H10" s="52"/>
      <c r="J10" s="26" t="s">
        <v>10</v>
      </c>
      <c r="M10" s="47" t="s">
        <v>6</v>
      </c>
      <c r="O10" s="26" t="s">
        <v>10</v>
      </c>
      <c r="R10" s="47" t="s">
        <v>6</v>
      </c>
      <c r="T10" s="26" t="s">
        <v>10</v>
      </c>
      <c r="W10" s="47" t="s">
        <v>6</v>
      </c>
      <c r="Y10" s="26" t="s">
        <v>10</v>
      </c>
      <c r="AB10" s="47" t="s">
        <v>6</v>
      </c>
    </row>
    <row r="11" spans="1:28" ht="33" customHeight="1" x14ac:dyDescent="0.25">
      <c r="A11" s="52">
        <v>1</v>
      </c>
      <c r="B11" s="52"/>
      <c r="C11" s="37" t="s">
        <v>13</v>
      </c>
      <c r="D11" s="38">
        <f>J11/$J$9</f>
        <v>8.8235294117647065E-2</v>
      </c>
      <c r="E11" s="38">
        <f>K11/$J$9</f>
        <v>0.69607843137254899</v>
      </c>
      <c r="F11" s="38">
        <f>L11/$J$9</f>
        <v>0.21568627450980393</v>
      </c>
      <c r="G11" s="39">
        <f>(D11*3+E11*2+F11*1)</f>
        <v>1.8725490196078431</v>
      </c>
      <c r="H11" s="38" t="str">
        <f t="shared" ref="H11:H14" si="0">IF(G11&gt;=2.5,"A",IF(AND(G11&gt;=1.5,G11&lt;2.5),"B",IF(AND(G11&gt;0,G11&lt;1.5),"C","")))</f>
        <v>B</v>
      </c>
      <c r="J11" s="49">
        <f>O11+T11+Y11</f>
        <v>9</v>
      </c>
      <c r="K11" s="49">
        <f t="shared" ref="K11:L11" si="1">P11+U11+Z11</f>
        <v>71</v>
      </c>
      <c r="L11" s="49">
        <f t="shared" si="1"/>
        <v>22</v>
      </c>
      <c r="M11" s="45" t="str">
        <f>IF(SUM(J11:L11)=$J$9,"OK","人数不合")</f>
        <v>OK</v>
      </c>
      <c r="O11" s="50">
        <v>2</v>
      </c>
      <c r="P11" s="50">
        <v>23</v>
      </c>
      <c r="Q11" s="50">
        <v>9</v>
      </c>
      <c r="R11" s="45" t="str">
        <f>IF(SUM(O11:Q11)=$O$9,"OK","人数不合")</f>
        <v>OK</v>
      </c>
      <c r="T11" s="50">
        <v>3</v>
      </c>
      <c r="U11" s="50">
        <v>24</v>
      </c>
      <c r="V11" s="50">
        <v>7</v>
      </c>
      <c r="W11" s="45" t="str">
        <f>IF(SUM(T11:V11)=$T$9,"OK","人数不合")</f>
        <v>OK</v>
      </c>
      <c r="Y11" s="50">
        <v>4</v>
      </c>
      <c r="Z11" s="50">
        <v>24</v>
      </c>
      <c r="AA11" s="50">
        <v>6</v>
      </c>
      <c r="AB11" s="45" t="str">
        <f>IF(SUM(Y11:AA11)=$Y$9,"OK","人数不合")</f>
        <v>OK</v>
      </c>
    </row>
    <row r="12" spans="1:28" ht="30" customHeight="1" x14ac:dyDescent="0.25">
      <c r="A12" s="52">
        <v>2</v>
      </c>
      <c r="B12" s="52"/>
      <c r="C12" s="40" t="s">
        <v>14</v>
      </c>
      <c r="D12" s="38">
        <f t="shared" ref="D12:F20" si="2">J12/$J$9</f>
        <v>0.65686274509803921</v>
      </c>
      <c r="E12" s="38">
        <f t="shared" si="2"/>
        <v>0.29411764705882354</v>
      </c>
      <c r="F12" s="38">
        <f t="shared" si="2"/>
        <v>4.9019607843137254E-2</v>
      </c>
      <c r="G12" s="39">
        <f t="shared" ref="G12:G20" si="3">(D12*3+E12*2+F12*1)</f>
        <v>2.607843137254902</v>
      </c>
      <c r="H12" s="38" t="str">
        <f t="shared" si="0"/>
        <v>A</v>
      </c>
      <c r="J12" s="49">
        <f t="shared" ref="J12:J20" si="4">O12+T12+Y12</f>
        <v>67</v>
      </c>
      <c r="K12" s="49">
        <f t="shared" ref="K12:K20" si="5">P12+U12+Z12</f>
        <v>30</v>
      </c>
      <c r="L12" s="49">
        <f t="shared" ref="L12:L20" si="6">Q12+V12+AA12</f>
        <v>5</v>
      </c>
      <c r="M12" s="45" t="str">
        <f t="shared" ref="M12:M20" si="7">IF(SUM(J12:L12)=$J$9,"OK","人数不合")</f>
        <v>OK</v>
      </c>
      <c r="O12" s="50">
        <v>20</v>
      </c>
      <c r="P12" s="50">
        <v>13</v>
      </c>
      <c r="Q12" s="50">
        <v>1</v>
      </c>
      <c r="R12" s="45" t="str">
        <f t="shared" ref="R12:R20" si="8">IF(SUM(O12:Q12)=$O$9,"OK","人数不合")</f>
        <v>OK</v>
      </c>
      <c r="T12" s="50">
        <v>23</v>
      </c>
      <c r="U12" s="50">
        <v>9</v>
      </c>
      <c r="V12" s="50">
        <v>2</v>
      </c>
      <c r="W12" s="45" t="str">
        <f t="shared" ref="W12:W20" si="9">IF(SUM(T12:V12)=$T$9,"OK","人数不合")</f>
        <v>OK</v>
      </c>
      <c r="Y12" s="50">
        <v>24</v>
      </c>
      <c r="Z12" s="50">
        <v>8</v>
      </c>
      <c r="AA12" s="50">
        <v>2</v>
      </c>
      <c r="AB12" s="45" t="str">
        <f t="shared" ref="AB12:AB20" si="10">IF(SUM(Y12:AA12)=$Y$9,"OK","人数不合")</f>
        <v>OK</v>
      </c>
    </row>
    <row r="13" spans="1:28" ht="33" customHeight="1" x14ac:dyDescent="0.25">
      <c r="A13" s="52">
        <v>3</v>
      </c>
      <c r="B13" s="52"/>
      <c r="C13" s="37" t="s">
        <v>15</v>
      </c>
      <c r="D13" s="38">
        <f t="shared" si="2"/>
        <v>0.41176470588235292</v>
      </c>
      <c r="E13" s="38">
        <f t="shared" si="2"/>
        <v>0.49019607843137253</v>
      </c>
      <c r="F13" s="38">
        <f t="shared" si="2"/>
        <v>9.8039215686274508E-2</v>
      </c>
      <c r="G13" s="39">
        <f t="shared" si="3"/>
        <v>2.3137254901960786</v>
      </c>
      <c r="H13" s="38" t="str">
        <f t="shared" si="0"/>
        <v>B</v>
      </c>
      <c r="J13" s="49">
        <f>O13+T13+Y13</f>
        <v>42</v>
      </c>
      <c r="K13" s="49">
        <f t="shared" si="5"/>
        <v>50</v>
      </c>
      <c r="L13" s="49">
        <f t="shared" si="6"/>
        <v>10</v>
      </c>
      <c r="M13" s="45" t="str">
        <f t="shared" si="7"/>
        <v>OK</v>
      </c>
      <c r="O13" s="50">
        <v>10</v>
      </c>
      <c r="P13" s="50">
        <v>19</v>
      </c>
      <c r="Q13" s="50">
        <v>5</v>
      </c>
      <c r="R13" s="45" t="str">
        <f t="shared" si="8"/>
        <v>OK</v>
      </c>
      <c r="T13" s="50">
        <v>13</v>
      </c>
      <c r="U13" s="50">
        <v>19</v>
      </c>
      <c r="V13" s="50">
        <v>2</v>
      </c>
      <c r="W13" s="45" t="str">
        <f t="shared" si="9"/>
        <v>OK</v>
      </c>
      <c r="Y13" s="50">
        <v>19</v>
      </c>
      <c r="Z13" s="50">
        <v>12</v>
      </c>
      <c r="AA13" s="50">
        <v>3</v>
      </c>
      <c r="AB13" s="45" t="str">
        <f t="shared" si="10"/>
        <v>OK</v>
      </c>
    </row>
    <row r="14" spans="1:28" ht="29.25" customHeight="1" x14ac:dyDescent="0.25">
      <c r="A14" s="52">
        <v>4</v>
      </c>
      <c r="B14" s="52"/>
      <c r="C14" s="37" t="s">
        <v>16</v>
      </c>
      <c r="D14" s="38">
        <f t="shared" si="2"/>
        <v>0.34313725490196079</v>
      </c>
      <c r="E14" s="38">
        <f t="shared" si="2"/>
        <v>0.5490196078431373</v>
      </c>
      <c r="F14" s="38">
        <f t="shared" si="2"/>
        <v>0.10784313725490197</v>
      </c>
      <c r="G14" s="39">
        <f t="shared" si="3"/>
        <v>2.2352941176470589</v>
      </c>
      <c r="H14" s="38" t="str">
        <f t="shared" si="0"/>
        <v>B</v>
      </c>
      <c r="J14" s="49">
        <f>O14+T14+Y14</f>
        <v>35</v>
      </c>
      <c r="K14" s="49">
        <f t="shared" ref="K14" si="11">P14+U14+Z14</f>
        <v>56</v>
      </c>
      <c r="L14" s="49">
        <f t="shared" ref="L14" si="12">Q14+V14+AA14</f>
        <v>11</v>
      </c>
      <c r="M14" s="45" t="str">
        <f t="shared" si="7"/>
        <v>OK</v>
      </c>
      <c r="O14" s="50">
        <v>8</v>
      </c>
      <c r="P14" s="50">
        <v>24</v>
      </c>
      <c r="Q14" s="50">
        <v>2</v>
      </c>
      <c r="R14" s="45" t="str">
        <f t="shared" si="8"/>
        <v>OK</v>
      </c>
      <c r="T14" s="50">
        <v>11</v>
      </c>
      <c r="U14" s="50">
        <v>19</v>
      </c>
      <c r="V14" s="50">
        <v>4</v>
      </c>
      <c r="W14" s="45" t="str">
        <f t="shared" si="9"/>
        <v>OK</v>
      </c>
      <c r="Y14" s="50">
        <v>16</v>
      </c>
      <c r="Z14" s="50">
        <v>13</v>
      </c>
      <c r="AA14" s="50">
        <v>5</v>
      </c>
      <c r="AB14" s="45" t="str">
        <f t="shared" si="10"/>
        <v>OK</v>
      </c>
    </row>
    <row r="15" spans="1:28" ht="33" customHeight="1" x14ac:dyDescent="0.25">
      <c r="A15" s="52">
        <v>5</v>
      </c>
      <c r="B15" s="52"/>
      <c r="C15" s="37" t="s">
        <v>17</v>
      </c>
      <c r="D15" s="38">
        <f t="shared" si="2"/>
        <v>0.33333333333333331</v>
      </c>
      <c r="E15" s="38">
        <f t="shared" si="2"/>
        <v>0.50980392156862742</v>
      </c>
      <c r="F15" s="38">
        <f t="shared" si="2"/>
        <v>0.15686274509803921</v>
      </c>
      <c r="G15" s="39">
        <f t="shared" si="3"/>
        <v>2.1764705882352939</v>
      </c>
      <c r="H15" s="38" t="str">
        <f>IF(G15&gt;=2.5,"A",IF(AND(G15&gt;=1.5,G15&lt;2.5),"B",IF(AND(G15&gt;0,G15&lt;1.5),"C","")))</f>
        <v>B</v>
      </c>
      <c r="J15" s="49">
        <f>O15+T15+Y15</f>
        <v>34</v>
      </c>
      <c r="K15" s="49">
        <f t="shared" si="5"/>
        <v>52</v>
      </c>
      <c r="L15" s="49">
        <f t="shared" si="6"/>
        <v>16</v>
      </c>
      <c r="M15" s="45" t="str">
        <f t="shared" si="7"/>
        <v>OK</v>
      </c>
      <c r="O15" s="50">
        <v>9</v>
      </c>
      <c r="P15" s="50">
        <v>19</v>
      </c>
      <c r="Q15" s="50">
        <v>6</v>
      </c>
      <c r="R15" s="45" t="str">
        <f t="shared" si="8"/>
        <v>OK</v>
      </c>
      <c r="T15" s="50">
        <v>11</v>
      </c>
      <c r="U15" s="50">
        <v>20</v>
      </c>
      <c r="V15" s="50">
        <v>3</v>
      </c>
      <c r="W15" s="45" t="str">
        <f t="shared" si="9"/>
        <v>OK</v>
      </c>
      <c r="Y15" s="50">
        <v>14</v>
      </c>
      <c r="Z15" s="50">
        <v>13</v>
      </c>
      <c r="AA15" s="50">
        <v>7</v>
      </c>
      <c r="AB15" s="45" t="str">
        <f t="shared" si="10"/>
        <v>OK</v>
      </c>
    </row>
    <row r="16" spans="1:28" ht="33" customHeight="1" x14ac:dyDescent="0.25">
      <c r="A16" s="52">
        <v>6</v>
      </c>
      <c r="B16" s="52"/>
      <c r="C16" s="40" t="s">
        <v>77</v>
      </c>
      <c r="D16" s="38">
        <f t="shared" si="2"/>
        <v>0.25490196078431371</v>
      </c>
      <c r="E16" s="38">
        <f t="shared" si="2"/>
        <v>0.51960784313725494</v>
      </c>
      <c r="F16" s="38">
        <f t="shared" si="2"/>
        <v>0.22549019607843138</v>
      </c>
      <c r="G16" s="39">
        <f t="shared" si="3"/>
        <v>2.0294117647058822</v>
      </c>
      <c r="H16" s="38" t="str">
        <f t="shared" ref="H16:H20" si="13">IF(G16&gt;=2.5,"A",IF(AND(G16&gt;=1.5,G16&lt;2.5),"B",IF(AND(G16&gt;0,G16&lt;1.5),"C","")))</f>
        <v>B</v>
      </c>
      <c r="J16" s="49">
        <f t="shared" si="4"/>
        <v>26</v>
      </c>
      <c r="K16" s="49">
        <f t="shared" si="5"/>
        <v>53</v>
      </c>
      <c r="L16" s="49">
        <f t="shared" si="6"/>
        <v>23</v>
      </c>
      <c r="M16" s="45" t="str">
        <f t="shared" si="7"/>
        <v>OK</v>
      </c>
      <c r="O16" s="50">
        <v>8</v>
      </c>
      <c r="P16" s="50">
        <v>18</v>
      </c>
      <c r="Q16" s="50">
        <v>8</v>
      </c>
      <c r="R16" s="45" t="str">
        <f t="shared" si="8"/>
        <v>OK</v>
      </c>
      <c r="T16" s="50">
        <v>8</v>
      </c>
      <c r="U16" s="50">
        <v>19</v>
      </c>
      <c r="V16" s="50">
        <v>7</v>
      </c>
      <c r="W16" s="45" t="str">
        <f t="shared" si="9"/>
        <v>OK</v>
      </c>
      <c r="Y16" s="50">
        <v>10</v>
      </c>
      <c r="Z16" s="50">
        <v>16</v>
      </c>
      <c r="AA16" s="50">
        <v>8</v>
      </c>
      <c r="AB16" s="45" t="str">
        <f t="shared" si="10"/>
        <v>OK</v>
      </c>
    </row>
    <row r="17" spans="1:28" ht="33" customHeight="1" x14ac:dyDescent="0.25">
      <c r="A17" s="52">
        <v>7</v>
      </c>
      <c r="B17" s="52"/>
      <c r="C17" s="40" t="s">
        <v>19</v>
      </c>
      <c r="D17" s="38">
        <f t="shared" si="2"/>
        <v>0.36274509803921567</v>
      </c>
      <c r="E17" s="38">
        <f t="shared" si="2"/>
        <v>0.50980392156862742</v>
      </c>
      <c r="F17" s="38">
        <f t="shared" si="2"/>
        <v>0.12745098039215685</v>
      </c>
      <c r="G17" s="39">
        <f t="shared" si="3"/>
        <v>2.2352941176470584</v>
      </c>
      <c r="H17" s="38" t="str">
        <f t="shared" si="13"/>
        <v>B</v>
      </c>
      <c r="J17" s="49">
        <f t="shared" si="4"/>
        <v>37</v>
      </c>
      <c r="K17" s="49">
        <f t="shared" si="5"/>
        <v>52</v>
      </c>
      <c r="L17" s="49">
        <f t="shared" si="6"/>
        <v>13</v>
      </c>
      <c r="M17" s="45" t="str">
        <f t="shared" si="7"/>
        <v>OK</v>
      </c>
      <c r="O17" s="50">
        <v>8</v>
      </c>
      <c r="P17" s="50">
        <v>21</v>
      </c>
      <c r="Q17" s="50">
        <v>5</v>
      </c>
      <c r="R17" s="45" t="str">
        <f t="shared" si="8"/>
        <v>OK</v>
      </c>
      <c r="T17" s="50">
        <v>14</v>
      </c>
      <c r="U17" s="50">
        <v>16</v>
      </c>
      <c r="V17" s="50">
        <v>4</v>
      </c>
      <c r="W17" s="45" t="str">
        <f t="shared" si="9"/>
        <v>OK</v>
      </c>
      <c r="Y17" s="50">
        <v>15</v>
      </c>
      <c r="Z17" s="50">
        <v>15</v>
      </c>
      <c r="AA17" s="50">
        <v>4</v>
      </c>
      <c r="AB17" s="45" t="str">
        <f t="shared" si="10"/>
        <v>OK</v>
      </c>
    </row>
    <row r="18" spans="1:28" ht="33" customHeight="1" x14ac:dyDescent="0.25">
      <c r="A18" s="52">
        <v>8</v>
      </c>
      <c r="B18" s="52"/>
      <c r="C18" s="40" t="s">
        <v>20</v>
      </c>
      <c r="D18" s="38">
        <f t="shared" si="2"/>
        <v>0.17647058823529413</v>
      </c>
      <c r="E18" s="38">
        <f t="shared" si="2"/>
        <v>0.66666666666666663</v>
      </c>
      <c r="F18" s="38">
        <f t="shared" si="2"/>
        <v>0.15686274509803921</v>
      </c>
      <c r="G18" s="39">
        <f t="shared" si="3"/>
        <v>2.0196078431372548</v>
      </c>
      <c r="H18" s="38" t="str">
        <f t="shared" si="13"/>
        <v>B</v>
      </c>
      <c r="J18" s="49">
        <f t="shared" si="4"/>
        <v>18</v>
      </c>
      <c r="K18" s="49">
        <f t="shared" si="5"/>
        <v>68</v>
      </c>
      <c r="L18" s="49">
        <f t="shared" si="6"/>
        <v>16</v>
      </c>
      <c r="M18" s="45" t="str">
        <f t="shared" si="7"/>
        <v>OK</v>
      </c>
      <c r="O18" s="50">
        <v>9</v>
      </c>
      <c r="P18" s="50">
        <v>20</v>
      </c>
      <c r="Q18" s="50">
        <v>5</v>
      </c>
      <c r="R18" s="45" t="str">
        <f t="shared" si="8"/>
        <v>OK</v>
      </c>
      <c r="T18" s="50">
        <v>5</v>
      </c>
      <c r="U18" s="50">
        <v>22</v>
      </c>
      <c r="V18" s="50">
        <v>7</v>
      </c>
      <c r="W18" s="45" t="str">
        <f t="shared" si="9"/>
        <v>OK</v>
      </c>
      <c r="Y18" s="50">
        <v>4</v>
      </c>
      <c r="Z18" s="50">
        <v>26</v>
      </c>
      <c r="AA18" s="50">
        <v>4</v>
      </c>
      <c r="AB18" s="45" t="str">
        <f t="shared" si="10"/>
        <v>OK</v>
      </c>
    </row>
    <row r="19" spans="1:28" ht="31.5" customHeight="1" x14ac:dyDescent="0.25">
      <c r="A19" s="52">
        <v>9</v>
      </c>
      <c r="B19" s="52"/>
      <c r="C19" s="40" t="s">
        <v>76</v>
      </c>
      <c r="D19" s="38">
        <f t="shared" si="2"/>
        <v>0.40196078431372551</v>
      </c>
      <c r="E19" s="38">
        <f t="shared" si="2"/>
        <v>0.39215686274509803</v>
      </c>
      <c r="F19" s="38">
        <f t="shared" si="2"/>
        <v>0.20588235294117646</v>
      </c>
      <c r="G19" s="39">
        <f t="shared" si="3"/>
        <v>2.1960784313725492</v>
      </c>
      <c r="H19" s="38" t="str">
        <f t="shared" si="13"/>
        <v>B</v>
      </c>
      <c r="J19" s="49">
        <f t="shared" si="4"/>
        <v>41</v>
      </c>
      <c r="K19" s="49">
        <f t="shared" si="5"/>
        <v>40</v>
      </c>
      <c r="L19" s="49">
        <f t="shared" si="6"/>
        <v>21</v>
      </c>
      <c r="M19" s="45" t="str">
        <f t="shared" si="7"/>
        <v>OK</v>
      </c>
      <c r="O19" s="50">
        <v>11</v>
      </c>
      <c r="P19" s="50">
        <v>16</v>
      </c>
      <c r="Q19" s="50">
        <v>7</v>
      </c>
      <c r="R19" s="45" t="str">
        <f t="shared" si="8"/>
        <v>OK</v>
      </c>
      <c r="T19" s="50">
        <v>15</v>
      </c>
      <c r="U19" s="50">
        <v>12</v>
      </c>
      <c r="V19" s="50">
        <v>7</v>
      </c>
      <c r="W19" s="45" t="str">
        <f t="shared" si="9"/>
        <v>OK</v>
      </c>
      <c r="Y19" s="50">
        <v>15</v>
      </c>
      <c r="Z19" s="50">
        <v>12</v>
      </c>
      <c r="AA19" s="50">
        <v>7</v>
      </c>
      <c r="AB19" s="45" t="str">
        <f t="shared" si="10"/>
        <v>OK</v>
      </c>
    </row>
    <row r="20" spans="1:28" ht="33.75" customHeight="1" x14ac:dyDescent="0.25">
      <c r="A20" s="57">
        <v>10</v>
      </c>
      <c r="B20" s="57"/>
      <c r="C20" s="40" t="s">
        <v>22</v>
      </c>
      <c r="D20" s="38">
        <f t="shared" si="2"/>
        <v>0.22549019607843138</v>
      </c>
      <c r="E20" s="44">
        <f t="shared" si="2"/>
        <v>0.56862745098039214</v>
      </c>
      <c r="F20" s="38">
        <f t="shared" si="2"/>
        <v>0.20588235294117646</v>
      </c>
      <c r="G20" s="39">
        <f t="shared" si="3"/>
        <v>2.0196078431372548</v>
      </c>
      <c r="H20" s="38" t="str">
        <f t="shared" si="13"/>
        <v>B</v>
      </c>
      <c r="J20" s="49">
        <f t="shared" si="4"/>
        <v>23</v>
      </c>
      <c r="K20" s="49">
        <f t="shared" si="5"/>
        <v>58</v>
      </c>
      <c r="L20" s="49">
        <f t="shared" si="6"/>
        <v>21</v>
      </c>
      <c r="M20" s="45" t="str">
        <f t="shared" si="7"/>
        <v>OK</v>
      </c>
      <c r="O20" s="50">
        <v>6</v>
      </c>
      <c r="P20" s="50">
        <v>19</v>
      </c>
      <c r="Q20" s="50">
        <v>9</v>
      </c>
      <c r="R20" s="45" t="str">
        <f t="shared" si="8"/>
        <v>OK</v>
      </c>
      <c r="T20" s="50">
        <v>8</v>
      </c>
      <c r="U20" s="50">
        <v>20</v>
      </c>
      <c r="V20" s="50">
        <v>6</v>
      </c>
      <c r="W20" s="45" t="str">
        <f t="shared" si="9"/>
        <v>OK</v>
      </c>
      <c r="Y20" s="50">
        <v>9</v>
      </c>
      <c r="Z20" s="50">
        <v>19</v>
      </c>
      <c r="AA20" s="50">
        <v>6</v>
      </c>
      <c r="AB20" s="45" t="str">
        <f t="shared" si="10"/>
        <v>OK</v>
      </c>
    </row>
    <row r="21" spans="1:28" ht="23.25" customHeight="1" x14ac:dyDescent="0.25">
      <c r="A21" s="8"/>
      <c r="B21" s="8"/>
      <c r="C21" s="41"/>
      <c r="D21" s="42"/>
      <c r="E21" s="42"/>
      <c r="F21" s="42"/>
      <c r="G21" s="43"/>
      <c r="H21" s="42"/>
      <c r="I21" s="42"/>
      <c r="J21" s="51"/>
      <c r="K21" s="51"/>
      <c r="L21" s="51"/>
      <c r="M21" s="51"/>
      <c r="O21" s="51"/>
      <c r="P21" s="51"/>
      <c r="Q21" s="51"/>
      <c r="R21" s="51"/>
      <c r="T21" s="51"/>
      <c r="U21" s="51"/>
      <c r="V21" s="51"/>
      <c r="W21" s="51"/>
      <c r="Y21" s="51"/>
      <c r="Z21" s="51"/>
      <c r="AA21" s="51"/>
      <c r="AB21" s="51"/>
    </row>
    <row r="22" spans="1:28" s="4" customFormat="1" ht="20.25" customHeight="1" x14ac:dyDescent="0.25">
      <c r="A22" s="58" t="s">
        <v>68</v>
      </c>
      <c r="B22" s="58"/>
      <c r="C22" s="58"/>
      <c r="D22" s="14"/>
      <c r="E22" s="14"/>
      <c r="F22" s="14"/>
      <c r="G22" s="15"/>
      <c r="H22" s="14"/>
      <c r="J22" s="46"/>
      <c r="K22" s="46"/>
      <c r="L22" s="46"/>
      <c r="M22" s="47"/>
      <c r="N22" s="48"/>
      <c r="O22" s="46"/>
      <c r="P22" s="46"/>
      <c r="Q22" s="46"/>
      <c r="R22" s="47"/>
      <c r="S22" s="48"/>
      <c r="T22" s="46"/>
      <c r="U22" s="46"/>
      <c r="V22" s="46"/>
      <c r="W22" s="47"/>
      <c r="X22" s="48"/>
      <c r="Y22" s="46"/>
      <c r="Z22" s="46"/>
      <c r="AA22" s="46"/>
      <c r="AB22" s="47"/>
    </row>
    <row r="23" spans="1:28" ht="15.9" customHeight="1" x14ac:dyDescent="0.25">
      <c r="A23" s="59" t="s">
        <v>1</v>
      </c>
      <c r="B23" s="60"/>
      <c r="C23" s="63" t="s">
        <v>2</v>
      </c>
      <c r="D23" s="65" t="s">
        <v>9</v>
      </c>
      <c r="E23" s="66"/>
      <c r="F23" s="66"/>
      <c r="G23" s="67" t="s">
        <v>7</v>
      </c>
      <c r="H23" s="68" t="s">
        <v>8</v>
      </c>
    </row>
    <row r="24" spans="1:28" ht="15.9" customHeight="1" x14ac:dyDescent="0.25">
      <c r="A24" s="61"/>
      <c r="B24" s="62"/>
      <c r="C24" s="64"/>
      <c r="D24" s="13" t="s">
        <v>3</v>
      </c>
      <c r="E24" s="13" t="s">
        <v>4</v>
      </c>
      <c r="F24" s="13" t="s">
        <v>5</v>
      </c>
      <c r="G24" s="67"/>
      <c r="H24" s="68"/>
      <c r="J24" s="26" t="s">
        <v>10</v>
      </c>
      <c r="M24" s="47" t="s">
        <v>6</v>
      </c>
      <c r="O24" s="26" t="s">
        <v>10</v>
      </c>
      <c r="R24" s="47" t="s">
        <v>6</v>
      </c>
      <c r="T24" s="26" t="s">
        <v>10</v>
      </c>
      <c r="W24" s="47" t="s">
        <v>6</v>
      </c>
      <c r="Y24" s="26" t="s">
        <v>10</v>
      </c>
      <c r="AB24" s="47" t="s">
        <v>6</v>
      </c>
    </row>
    <row r="25" spans="1:28" ht="33" customHeight="1" x14ac:dyDescent="0.25">
      <c r="A25" s="55">
        <v>1</v>
      </c>
      <c r="B25" s="56"/>
      <c r="C25" s="2" t="s">
        <v>23</v>
      </c>
      <c r="D25" s="38">
        <f>J25/$J$9</f>
        <v>0.69607843137254899</v>
      </c>
      <c r="E25" s="38">
        <f>K25/$J$9</f>
        <v>0.30392156862745096</v>
      </c>
      <c r="F25" s="38">
        <f>L25/$J$9</f>
        <v>0</v>
      </c>
      <c r="G25" s="39">
        <f>(D25*3+E25*2+F25*1)</f>
        <v>2.6960784313725488</v>
      </c>
      <c r="H25" s="38" t="str">
        <f t="shared" ref="H25:H28" si="14">IF(G25&gt;=2.5,"A",IF(AND(G25&gt;=1.5,G25&lt;2.5),"B",IF(AND(G25&gt;0,G25&lt;1.5),"C","")))</f>
        <v>A</v>
      </c>
      <c r="J25" s="49">
        <f>O25+T25+Y25</f>
        <v>71</v>
      </c>
      <c r="K25" s="49">
        <f t="shared" ref="K25:K34" si="15">P25+U25+Z25</f>
        <v>31</v>
      </c>
      <c r="L25" s="49">
        <f t="shared" ref="L25:L34" si="16">Q25+V25+AA25</f>
        <v>0</v>
      </c>
      <c r="M25" s="45" t="str">
        <f>IF(SUM(J25:L25)=$J$9,"OK","人数不合")</f>
        <v>OK</v>
      </c>
      <c r="O25" s="50">
        <v>21</v>
      </c>
      <c r="P25" s="50">
        <v>13</v>
      </c>
      <c r="Q25" s="50">
        <v>0</v>
      </c>
      <c r="R25" s="45" t="str">
        <f>IF(SUM(O25:Q25)=$O$9,"OK","人数不合")</f>
        <v>OK</v>
      </c>
      <c r="T25" s="50">
        <v>24</v>
      </c>
      <c r="U25" s="50">
        <v>10</v>
      </c>
      <c r="V25" s="50">
        <v>0</v>
      </c>
      <c r="W25" s="45" t="str">
        <f>IF(SUM(T25:V25)=$T$9,"OK","人数不合")</f>
        <v>OK</v>
      </c>
      <c r="Y25" s="50">
        <v>26</v>
      </c>
      <c r="Z25" s="50">
        <v>8</v>
      </c>
      <c r="AA25" s="50">
        <v>0</v>
      </c>
      <c r="AB25" s="45" t="str">
        <f>IF(SUM(Y25:AA25)=$Y$9,"OK","人数不合")</f>
        <v>OK</v>
      </c>
    </row>
    <row r="26" spans="1:28" ht="33" customHeight="1" x14ac:dyDescent="0.25">
      <c r="A26" s="69">
        <v>2</v>
      </c>
      <c r="B26" s="70"/>
      <c r="C26" s="17" t="s">
        <v>24</v>
      </c>
      <c r="D26" s="38">
        <f t="shared" ref="D26:F34" si="17">J26/$J$9</f>
        <v>0.5490196078431373</v>
      </c>
      <c r="E26" s="38">
        <f t="shared" si="17"/>
        <v>0.41176470588235292</v>
      </c>
      <c r="F26" s="38">
        <f t="shared" si="17"/>
        <v>3.9215686274509803E-2</v>
      </c>
      <c r="G26" s="39">
        <f t="shared" ref="G26:G34" si="18">(D26*3+E26*2+F26*1)</f>
        <v>2.5098039215686274</v>
      </c>
      <c r="H26" s="38" t="str">
        <f t="shared" si="14"/>
        <v>A</v>
      </c>
      <c r="J26" s="49">
        <f t="shared" ref="J26:J34" si="19">O26+T26+Y26</f>
        <v>56</v>
      </c>
      <c r="K26" s="49">
        <f t="shared" si="15"/>
        <v>42</v>
      </c>
      <c r="L26" s="49">
        <f t="shared" si="16"/>
        <v>4</v>
      </c>
      <c r="M26" s="45" t="str">
        <f t="shared" ref="M26:M34" si="20">IF(SUM(J26:L26)=$J$9,"OK","人数不合")</f>
        <v>OK</v>
      </c>
      <c r="O26" s="50">
        <v>16</v>
      </c>
      <c r="P26" s="50">
        <v>17</v>
      </c>
      <c r="Q26" s="50">
        <v>1</v>
      </c>
      <c r="R26" s="45" t="str">
        <f t="shared" ref="R26:R34" si="21">IF(SUM(O26:Q26)=$O$9,"OK","人数不合")</f>
        <v>OK</v>
      </c>
      <c r="T26" s="50">
        <v>20</v>
      </c>
      <c r="U26" s="50">
        <v>13</v>
      </c>
      <c r="V26" s="50">
        <v>1</v>
      </c>
      <c r="W26" s="45" t="str">
        <f t="shared" ref="W26:W34" si="22">IF(SUM(T26:V26)=$T$9,"OK","人数不合")</f>
        <v>OK</v>
      </c>
      <c r="Y26" s="50">
        <v>20</v>
      </c>
      <c r="Z26" s="50">
        <v>12</v>
      </c>
      <c r="AA26" s="50">
        <v>2</v>
      </c>
      <c r="AB26" s="45" t="str">
        <f t="shared" ref="AB26:AB34" si="23">IF(SUM(Y26:AA26)=$Y$9,"OK","人数不合")</f>
        <v>OK</v>
      </c>
    </row>
    <row r="27" spans="1:28" ht="33" customHeight="1" x14ac:dyDescent="0.25">
      <c r="A27" s="55">
        <v>3</v>
      </c>
      <c r="B27" s="56"/>
      <c r="C27" s="17" t="s">
        <v>82</v>
      </c>
      <c r="D27" s="38">
        <f t="shared" si="17"/>
        <v>0.46078431372549017</v>
      </c>
      <c r="E27" s="38">
        <f t="shared" si="17"/>
        <v>0.44117647058823528</v>
      </c>
      <c r="F27" s="38">
        <f t="shared" si="17"/>
        <v>9.8039215686274508E-2</v>
      </c>
      <c r="G27" s="39">
        <f t="shared" si="18"/>
        <v>2.3627450980392157</v>
      </c>
      <c r="H27" s="38" t="str">
        <f t="shared" si="14"/>
        <v>B</v>
      </c>
      <c r="J27" s="49">
        <f t="shared" si="19"/>
        <v>47</v>
      </c>
      <c r="K27" s="49">
        <f t="shared" si="15"/>
        <v>45</v>
      </c>
      <c r="L27" s="49">
        <f t="shared" si="16"/>
        <v>10</v>
      </c>
      <c r="M27" s="45" t="str">
        <f t="shared" si="20"/>
        <v>OK</v>
      </c>
      <c r="O27" s="50">
        <v>14</v>
      </c>
      <c r="P27" s="50">
        <v>17</v>
      </c>
      <c r="Q27" s="50">
        <v>3</v>
      </c>
      <c r="R27" s="45" t="str">
        <f t="shared" si="21"/>
        <v>OK</v>
      </c>
      <c r="T27" s="50">
        <v>17</v>
      </c>
      <c r="U27" s="50">
        <v>14</v>
      </c>
      <c r="V27" s="50">
        <v>3</v>
      </c>
      <c r="W27" s="45" t="str">
        <f t="shared" si="22"/>
        <v>OK</v>
      </c>
      <c r="Y27" s="50">
        <v>16</v>
      </c>
      <c r="Z27" s="50">
        <v>14</v>
      </c>
      <c r="AA27" s="50">
        <v>4</v>
      </c>
      <c r="AB27" s="45" t="str">
        <f t="shared" si="23"/>
        <v>OK</v>
      </c>
    </row>
    <row r="28" spans="1:28" ht="33" customHeight="1" x14ac:dyDescent="0.25">
      <c r="A28" s="69">
        <v>4</v>
      </c>
      <c r="B28" s="70"/>
      <c r="C28" s="17" t="s">
        <v>26</v>
      </c>
      <c r="D28" s="38">
        <f t="shared" si="17"/>
        <v>0.46078431372549017</v>
      </c>
      <c r="E28" s="38">
        <f t="shared" si="17"/>
        <v>0.43137254901960786</v>
      </c>
      <c r="F28" s="38">
        <f t="shared" si="17"/>
        <v>0.10784313725490197</v>
      </c>
      <c r="G28" s="39">
        <f t="shared" si="18"/>
        <v>2.3529411764705883</v>
      </c>
      <c r="H28" s="38" t="str">
        <f t="shared" si="14"/>
        <v>B</v>
      </c>
      <c r="J28" s="49">
        <f t="shared" si="19"/>
        <v>47</v>
      </c>
      <c r="K28" s="49">
        <f t="shared" si="15"/>
        <v>44</v>
      </c>
      <c r="L28" s="49">
        <f t="shared" si="16"/>
        <v>11</v>
      </c>
      <c r="M28" s="45" t="str">
        <f t="shared" si="20"/>
        <v>OK</v>
      </c>
      <c r="O28" s="50">
        <v>14</v>
      </c>
      <c r="P28" s="50">
        <v>15</v>
      </c>
      <c r="Q28" s="50">
        <v>5</v>
      </c>
      <c r="R28" s="45" t="str">
        <f t="shared" si="21"/>
        <v>OK</v>
      </c>
      <c r="T28" s="50">
        <v>15</v>
      </c>
      <c r="U28" s="50">
        <v>15</v>
      </c>
      <c r="V28" s="50">
        <v>4</v>
      </c>
      <c r="W28" s="45" t="str">
        <f t="shared" si="22"/>
        <v>OK</v>
      </c>
      <c r="Y28" s="50">
        <v>18</v>
      </c>
      <c r="Z28" s="50">
        <v>14</v>
      </c>
      <c r="AA28" s="50">
        <v>2</v>
      </c>
      <c r="AB28" s="45" t="str">
        <f t="shared" si="23"/>
        <v>OK</v>
      </c>
    </row>
    <row r="29" spans="1:28" ht="31.5" customHeight="1" x14ac:dyDescent="0.25">
      <c r="A29" s="55">
        <v>5</v>
      </c>
      <c r="B29" s="56"/>
      <c r="C29" s="17" t="s">
        <v>27</v>
      </c>
      <c r="D29" s="38">
        <f t="shared" si="17"/>
        <v>0.19607843137254902</v>
      </c>
      <c r="E29" s="38">
        <f t="shared" si="17"/>
        <v>0.68627450980392157</v>
      </c>
      <c r="F29" s="38">
        <f t="shared" si="17"/>
        <v>0.11764705882352941</v>
      </c>
      <c r="G29" s="39">
        <f t="shared" si="18"/>
        <v>2.0784313725490198</v>
      </c>
      <c r="H29" s="38" t="str">
        <f>IF(G29&gt;=2.5,"A",IF(AND(G29&gt;=1.5,G29&lt;2.5),"B",IF(AND(G29&gt;0,G29&lt;1.5),"C","")))</f>
        <v>B</v>
      </c>
      <c r="J29" s="49">
        <f t="shared" si="19"/>
        <v>20</v>
      </c>
      <c r="K29" s="49">
        <f t="shared" si="15"/>
        <v>70</v>
      </c>
      <c r="L29" s="49">
        <f t="shared" si="16"/>
        <v>12</v>
      </c>
      <c r="M29" s="45" t="str">
        <f t="shared" si="20"/>
        <v>OK</v>
      </c>
      <c r="O29" s="50">
        <v>7</v>
      </c>
      <c r="P29" s="50">
        <v>22</v>
      </c>
      <c r="Q29" s="50">
        <v>5</v>
      </c>
      <c r="R29" s="45" t="str">
        <f t="shared" si="21"/>
        <v>OK</v>
      </c>
      <c r="T29" s="50">
        <v>5</v>
      </c>
      <c r="U29" s="50">
        <v>25</v>
      </c>
      <c r="V29" s="50">
        <v>4</v>
      </c>
      <c r="W29" s="45" t="str">
        <f t="shared" si="22"/>
        <v>OK</v>
      </c>
      <c r="Y29" s="50">
        <v>8</v>
      </c>
      <c r="Z29" s="50">
        <v>23</v>
      </c>
      <c r="AA29" s="50">
        <v>3</v>
      </c>
      <c r="AB29" s="45" t="str">
        <f t="shared" si="23"/>
        <v>OK</v>
      </c>
    </row>
    <row r="30" spans="1:28" ht="30" customHeight="1" x14ac:dyDescent="0.25">
      <c r="A30" s="69">
        <v>6</v>
      </c>
      <c r="B30" s="70"/>
      <c r="C30" s="17" t="s">
        <v>28</v>
      </c>
      <c r="D30" s="38">
        <f t="shared" si="17"/>
        <v>0.30392156862745096</v>
      </c>
      <c r="E30" s="38">
        <f t="shared" si="17"/>
        <v>0.58823529411764708</v>
      </c>
      <c r="F30" s="38">
        <f t="shared" si="17"/>
        <v>0.10784313725490197</v>
      </c>
      <c r="G30" s="39">
        <f t="shared" si="18"/>
        <v>2.1960784313725488</v>
      </c>
      <c r="H30" s="38" t="str">
        <f t="shared" ref="H30:H34" si="24">IF(G30&gt;=2.5,"A",IF(AND(G30&gt;=1.5,G30&lt;2.5),"B",IF(AND(G30&gt;0,G30&lt;1.5),"C","")))</f>
        <v>B</v>
      </c>
      <c r="J30" s="49">
        <f t="shared" si="19"/>
        <v>31</v>
      </c>
      <c r="K30" s="49">
        <f t="shared" si="15"/>
        <v>60</v>
      </c>
      <c r="L30" s="49">
        <f t="shared" si="16"/>
        <v>11</v>
      </c>
      <c r="M30" s="45" t="str">
        <f t="shared" si="20"/>
        <v>OK</v>
      </c>
      <c r="O30" s="50">
        <v>11</v>
      </c>
      <c r="P30" s="50">
        <v>19</v>
      </c>
      <c r="Q30" s="50">
        <v>4</v>
      </c>
      <c r="R30" s="45" t="str">
        <f t="shared" si="21"/>
        <v>OK</v>
      </c>
      <c r="T30" s="50">
        <v>10</v>
      </c>
      <c r="U30" s="50">
        <v>20</v>
      </c>
      <c r="V30" s="50">
        <v>4</v>
      </c>
      <c r="W30" s="45" t="str">
        <f t="shared" si="22"/>
        <v>OK</v>
      </c>
      <c r="Y30" s="50">
        <v>10</v>
      </c>
      <c r="Z30" s="50">
        <v>21</v>
      </c>
      <c r="AA30" s="50">
        <v>3</v>
      </c>
      <c r="AB30" s="45" t="str">
        <f t="shared" si="23"/>
        <v>OK</v>
      </c>
    </row>
    <row r="31" spans="1:28" ht="30" customHeight="1" x14ac:dyDescent="0.25">
      <c r="A31" s="55">
        <v>7</v>
      </c>
      <c r="B31" s="56"/>
      <c r="C31" s="17" t="s">
        <v>78</v>
      </c>
      <c r="D31" s="38">
        <f t="shared" si="17"/>
        <v>0.26470588235294118</v>
      </c>
      <c r="E31" s="38">
        <f t="shared" si="17"/>
        <v>0.53921568627450978</v>
      </c>
      <c r="F31" s="38">
        <f t="shared" si="17"/>
        <v>0.19607843137254902</v>
      </c>
      <c r="G31" s="39">
        <f t="shared" si="18"/>
        <v>2.0686274509803924</v>
      </c>
      <c r="H31" s="38" t="str">
        <f t="shared" si="24"/>
        <v>B</v>
      </c>
      <c r="J31" s="49">
        <f t="shared" si="19"/>
        <v>27</v>
      </c>
      <c r="K31" s="49">
        <f t="shared" si="15"/>
        <v>55</v>
      </c>
      <c r="L31" s="49">
        <f t="shared" si="16"/>
        <v>20</v>
      </c>
      <c r="M31" s="45" t="str">
        <f t="shared" si="20"/>
        <v>OK</v>
      </c>
      <c r="O31" s="50">
        <v>7</v>
      </c>
      <c r="P31" s="50">
        <v>19</v>
      </c>
      <c r="Q31" s="50">
        <v>8</v>
      </c>
      <c r="R31" s="45" t="str">
        <f t="shared" si="21"/>
        <v>OK</v>
      </c>
      <c r="T31" s="50">
        <v>9</v>
      </c>
      <c r="U31" s="50">
        <v>17</v>
      </c>
      <c r="V31" s="50">
        <v>8</v>
      </c>
      <c r="W31" s="45" t="str">
        <f t="shared" si="22"/>
        <v>OK</v>
      </c>
      <c r="Y31" s="50">
        <v>11</v>
      </c>
      <c r="Z31" s="50">
        <v>19</v>
      </c>
      <c r="AA31" s="50">
        <v>4</v>
      </c>
      <c r="AB31" s="45" t="str">
        <f t="shared" si="23"/>
        <v>OK</v>
      </c>
    </row>
    <row r="32" spans="1:28" ht="30" customHeight="1" x14ac:dyDescent="0.25">
      <c r="A32" s="69">
        <v>8</v>
      </c>
      <c r="B32" s="70"/>
      <c r="C32" s="17" t="s">
        <v>30</v>
      </c>
      <c r="D32" s="38">
        <f t="shared" si="17"/>
        <v>0.36274509803921567</v>
      </c>
      <c r="E32" s="38">
        <f t="shared" si="17"/>
        <v>0.5</v>
      </c>
      <c r="F32" s="38">
        <f t="shared" si="17"/>
        <v>0.13725490196078433</v>
      </c>
      <c r="G32" s="39">
        <f t="shared" si="18"/>
        <v>2.225490196078431</v>
      </c>
      <c r="H32" s="38" t="str">
        <f t="shared" si="24"/>
        <v>B</v>
      </c>
      <c r="J32" s="49">
        <f t="shared" si="19"/>
        <v>37</v>
      </c>
      <c r="K32" s="49">
        <f t="shared" si="15"/>
        <v>51</v>
      </c>
      <c r="L32" s="49">
        <f t="shared" si="16"/>
        <v>14</v>
      </c>
      <c r="M32" s="45" t="str">
        <f t="shared" si="20"/>
        <v>OK</v>
      </c>
      <c r="O32" s="50">
        <v>8</v>
      </c>
      <c r="P32" s="50">
        <v>21</v>
      </c>
      <c r="Q32" s="50">
        <v>5</v>
      </c>
      <c r="R32" s="45" t="str">
        <f t="shared" si="21"/>
        <v>OK</v>
      </c>
      <c r="T32" s="50">
        <v>13</v>
      </c>
      <c r="U32" s="50">
        <v>16</v>
      </c>
      <c r="V32" s="50">
        <v>5</v>
      </c>
      <c r="W32" s="45" t="str">
        <f t="shared" si="22"/>
        <v>OK</v>
      </c>
      <c r="Y32" s="50">
        <v>16</v>
      </c>
      <c r="Z32" s="50">
        <v>14</v>
      </c>
      <c r="AA32" s="50">
        <v>4</v>
      </c>
      <c r="AB32" s="45" t="str">
        <f t="shared" si="23"/>
        <v>OK</v>
      </c>
    </row>
    <row r="33" spans="1:28" ht="30" customHeight="1" x14ac:dyDescent="0.25">
      <c r="A33" s="55">
        <v>9</v>
      </c>
      <c r="B33" s="56"/>
      <c r="C33" s="17" t="s">
        <v>31</v>
      </c>
      <c r="D33" s="38">
        <f t="shared" si="17"/>
        <v>0.23529411764705882</v>
      </c>
      <c r="E33" s="38">
        <f t="shared" si="17"/>
        <v>0.59803921568627449</v>
      </c>
      <c r="F33" s="38">
        <f t="shared" si="17"/>
        <v>0.16666666666666666</v>
      </c>
      <c r="G33" s="39">
        <f t="shared" si="18"/>
        <v>2.0686274509803919</v>
      </c>
      <c r="H33" s="38" t="str">
        <f t="shared" si="24"/>
        <v>B</v>
      </c>
      <c r="J33" s="49">
        <f t="shared" si="19"/>
        <v>24</v>
      </c>
      <c r="K33" s="49">
        <f t="shared" si="15"/>
        <v>61</v>
      </c>
      <c r="L33" s="49">
        <f t="shared" si="16"/>
        <v>17</v>
      </c>
      <c r="M33" s="45" t="str">
        <f t="shared" si="20"/>
        <v>OK</v>
      </c>
      <c r="O33" s="50">
        <v>5</v>
      </c>
      <c r="P33" s="50">
        <v>22</v>
      </c>
      <c r="Q33" s="50">
        <v>7</v>
      </c>
      <c r="R33" s="45" t="str">
        <f t="shared" si="21"/>
        <v>OK</v>
      </c>
      <c r="T33" s="50">
        <v>10</v>
      </c>
      <c r="U33" s="50">
        <v>19</v>
      </c>
      <c r="V33" s="50">
        <v>5</v>
      </c>
      <c r="W33" s="45" t="str">
        <f t="shared" si="22"/>
        <v>OK</v>
      </c>
      <c r="Y33" s="50">
        <v>9</v>
      </c>
      <c r="Z33" s="50">
        <v>20</v>
      </c>
      <c r="AA33" s="50">
        <v>5</v>
      </c>
      <c r="AB33" s="45" t="str">
        <f t="shared" si="23"/>
        <v>OK</v>
      </c>
    </row>
    <row r="34" spans="1:28" ht="30" customHeight="1" x14ac:dyDescent="0.25">
      <c r="A34" s="69">
        <v>10</v>
      </c>
      <c r="B34" s="70"/>
      <c r="C34" s="17" t="s">
        <v>32</v>
      </c>
      <c r="D34" s="38">
        <f t="shared" si="17"/>
        <v>0.44117647058823528</v>
      </c>
      <c r="E34" s="38">
        <f t="shared" si="17"/>
        <v>0.47058823529411764</v>
      </c>
      <c r="F34" s="38">
        <f t="shared" si="17"/>
        <v>8.8235294117647065E-2</v>
      </c>
      <c r="G34" s="39">
        <f t="shared" si="18"/>
        <v>2.3529411764705883</v>
      </c>
      <c r="H34" s="38" t="str">
        <f t="shared" si="24"/>
        <v>B</v>
      </c>
      <c r="J34" s="49">
        <f t="shared" si="19"/>
        <v>45</v>
      </c>
      <c r="K34" s="49">
        <f t="shared" si="15"/>
        <v>48</v>
      </c>
      <c r="L34" s="49">
        <f t="shared" si="16"/>
        <v>9</v>
      </c>
      <c r="M34" s="45" t="str">
        <f t="shared" si="20"/>
        <v>OK</v>
      </c>
      <c r="O34" s="50">
        <v>13</v>
      </c>
      <c r="P34" s="50">
        <v>16</v>
      </c>
      <c r="Q34" s="50">
        <v>5</v>
      </c>
      <c r="R34" s="45" t="str">
        <f t="shared" si="21"/>
        <v>OK</v>
      </c>
      <c r="T34" s="50">
        <v>16</v>
      </c>
      <c r="U34" s="50">
        <v>16</v>
      </c>
      <c r="V34" s="50">
        <v>2</v>
      </c>
      <c r="W34" s="45" t="str">
        <f t="shared" si="22"/>
        <v>OK</v>
      </c>
      <c r="Y34" s="50">
        <v>16</v>
      </c>
      <c r="Z34" s="50">
        <v>16</v>
      </c>
      <c r="AA34" s="50">
        <v>2</v>
      </c>
      <c r="AB34" s="45" t="str">
        <f t="shared" si="23"/>
        <v>OK</v>
      </c>
    </row>
    <row r="35" spans="1:28" ht="23.25" customHeight="1" x14ac:dyDescent="0.25">
      <c r="A35" s="8"/>
      <c r="B35" s="8"/>
      <c r="C35" s="41"/>
      <c r="D35" s="42"/>
      <c r="E35" s="42"/>
      <c r="F35" s="42"/>
      <c r="G35" s="43"/>
      <c r="H35" s="42"/>
      <c r="I35" s="42"/>
      <c r="J35" s="51"/>
      <c r="K35" s="51"/>
      <c r="L35" s="51"/>
      <c r="M35" s="51"/>
      <c r="O35" s="51"/>
      <c r="P35" s="51"/>
      <c r="Q35" s="51"/>
      <c r="R35" s="51"/>
      <c r="T35" s="51"/>
      <c r="U35" s="51"/>
      <c r="V35" s="51"/>
      <c r="W35" s="51"/>
      <c r="Y35" s="51"/>
      <c r="Z35" s="51"/>
      <c r="AA35" s="51"/>
      <c r="AB35" s="51"/>
    </row>
    <row r="36" spans="1:28" ht="48.75" customHeight="1" x14ac:dyDescent="0.2">
      <c r="A36" s="31" t="s">
        <v>33</v>
      </c>
      <c r="B36" s="32"/>
      <c r="C36" s="32"/>
      <c r="D36" s="29"/>
      <c r="E36" s="29"/>
      <c r="F36" s="29"/>
      <c r="G36" s="29"/>
      <c r="H36" s="29"/>
    </row>
    <row r="37" spans="1:28" ht="15.9" customHeight="1" x14ac:dyDescent="0.25">
      <c r="A37" s="59" t="s">
        <v>1</v>
      </c>
      <c r="B37" s="60"/>
      <c r="C37" s="63" t="s">
        <v>2</v>
      </c>
      <c r="D37" s="65" t="s">
        <v>9</v>
      </c>
      <c r="E37" s="66"/>
      <c r="F37" s="66"/>
      <c r="G37" s="67" t="s">
        <v>7</v>
      </c>
      <c r="H37" s="68" t="s">
        <v>8</v>
      </c>
    </row>
    <row r="38" spans="1:28" ht="15.9" customHeight="1" x14ac:dyDescent="0.25">
      <c r="A38" s="61"/>
      <c r="B38" s="62"/>
      <c r="C38" s="64"/>
      <c r="D38" s="13" t="s">
        <v>3</v>
      </c>
      <c r="E38" s="13" t="s">
        <v>4</v>
      </c>
      <c r="F38" s="13" t="s">
        <v>5</v>
      </c>
      <c r="G38" s="67"/>
      <c r="H38" s="68"/>
      <c r="J38" s="26" t="s">
        <v>10</v>
      </c>
      <c r="M38" s="47" t="s">
        <v>6</v>
      </c>
      <c r="O38" s="26" t="s">
        <v>10</v>
      </c>
      <c r="R38" s="47" t="s">
        <v>6</v>
      </c>
      <c r="T38" s="26" t="s">
        <v>10</v>
      </c>
      <c r="W38" s="47" t="s">
        <v>6</v>
      </c>
      <c r="Y38" s="26" t="s">
        <v>10</v>
      </c>
      <c r="AB38" s="47" t="s">
        <v>6</v>
      </c>
    </row>
    <row r="39" spans="1:28" ht="33" customHeight="1" x14ac:dyDescent="0.25">
      <c r="A39" s="71">
        <v>1</v>
      </c>
      <c r="B39" s="72"/>
      <c r="C39" s="12" t="s">
        <v>34</v>
      </c>
      <c r="D39" s="38">
        <f>J39/$J$9</f>
        <v>0.59803921568627449</v>
      </c>
      <c r="E39" s="38">
        <f>K39/$J$9</f>
        <v>0.38235294117647056</v>
      </c>
      <c r="F39" s="38">
        <f>L39/$J$9</f>
        <v>1.9607843137254902E-2</v>
      </c>
      <c r="G39" s="39">
        <f>(D39*3+E39*2+F39*1)</f>
        <v>2.5784313725490193</v>
      </c>
      <c r="H39" s="38" t="str">
        <f t="shared" ref="H39:H42" si="25">IF(G39&gt;=2.5,"A",IF(AND(G39&gt;=1.5,G39&lt;2.5),"B",IF(AND(G39&gt;0,G39&lt;1.5),"C","")))</f>
        <v>A</v>
      </c>
      <c r="J39" s="49">
        <f>O39+T39+Y39</f>
        <v>61</v>
      </c>
      <c r="K39" s="49">
        <f t="shared" ref="K39:K48" si="26">P39+U39+Z39</f>
        <v>39</v>
      </c>
      <c r="L39" s="49">
        <f t="shared" ref="L39:L48" si="27">Q39+V39+AA39</f>
        <v>2</v>
      </c>
      <c r="M39" s="45" t="str">
        <f>IF(SUM(J39:L39)=$J$9,"OK","人数不合")</f>
        <v>OK</v>
      </c>
      <c r="O39" s="50">
        <v>21</v>
      </c>
      <c r="P39" s="50">
        <v>12</v>
      </c>
      <c r="Q39" s="50">
        <v>1</v>
      </c>
      <c r="R39" s="45" t="str">
        <f>IF(SUM(O39:Q39)=$O$9,"OK","人数不合")</f>
        <v>OK</v>
      </c>
      <c r="T39" s="50">
        <v>20</v>
      </c>
      <c r="U39" s="50">
        <v>14</v>
      </c>
      <c r="V39" s="50">
        <v>0</v>
      </c>
      <c r="W39" s="45" t="str">
        <f>IF(SUM(T39:V39)=$T$9,"OK","人数不合")</f>
        <v>OK</v>
      </c>
      <c r="Y39" s="50">
        <v>20</v>
      </c>
      <c r="Z39" s="50">
        <v>13</v>
      </c>
      <c r="AA39" s="50">
        <v>1</v>
      </c>
      <c r="AB39" s="45" t="str">
        <f>IF(SUM(Y39:AA39)=$Y$9,"OK","人数不合")</f>
        <v>OK</v>
      </c>
    </row>
    <row r="40" spans="1:28" ht="33.75" customHeight="1" x14ac:dyDescent="0.25">
      <c r="A40" s="71">
        <v>2</v>
      </c>
      <c r="B40" s="72"/>
      <c r="C40" s="16" t="s">
        <v>35</v>
      </c>
      <c r="D40" s="38">
        <f t="shared" ref="D40:F48" si="28">J40/$J$9</f>
        <v>0.59803921568627449</v>
      </c>
      <c r="E40" s="38">
        <f t="shared" si="28"/>
        <v>0.35294117647058826</v>
      </c>
      <c r="F40" s="38">
        <f t="shared" si="28"/>
        <v>4.9019607843137254E-2</v>
      </c>
      <c r="G40" s="39">
        <f t="shared" ref="G40:G48" si="29">(D40*3+E40*2+F40*1)</f>
        <v>2.5490196078431371</v>
      </c>
      <c r="H40" s="38" t="str">
        <f t="shared" si="25"/>
        <v>A</v>
      </c>
      <c r="J40" s="49">
        <f t="shared" ref="J40:J48" si="30">O40+T40+Y40</f>
        <v>61</v>
      </c>
      <c r="K40" s="49">
        <f t="shared" si="26"/>
        <v>36</v>
      </c>
      <c r="L40" s="49">
        <f>Q40+V40+AA40</f>
        <v>5</v>
      </c>
      <c r="M40" s="45" t="str">
        <f t="shared" ref="M40:M48" si="31">IF(SUM(J40:L40)=$J$9,"OK","人数不合")</f>
        <v>OK</v>
      </c>
      <c r="O40" s="50">
        <v>20</v>
      </c>
      <c r="P40" s="50">
        <v>12</v>
      </c>
      <c r="Q40" s="50">
        <v>2</v>
      </c>
      <c r="R40" s="45" t="str">
        <f t="shared" ref="R40:R48" si="32">IF(SUM(O40:Q40)=$O$9,"OK","人数不合")</f>
        <v>OK</v>
      </c>
      <c r="T40" s="50">
        <v>19</v>
      </c>
      <c r="U40" s="50">
        <v>13</v>
      </c>
      <c r="V40" s="50">
        <v>2</v>
      </c>
      <c r="W40" s="45" t="str">
        <f t="shared" ref="W40:W48" si="33">IF(SUM(T40:V40)=$T$9,"OK","人数不合")</f>
        <v>OK</v>
      </c>
      <c r="Y40" s="50">
        <v>22</v>
      </c>
      <c r="Z40" s="50">
        <v>11</v>
      </c>
      <c r="AA40" s="50">
        <v>1</v>
      </c>
      <c r="AB40" s="45" t="str">
        <f t="shared" ref="AB40:AB48" si="34">IF(SUM(Y40:AA40)=$Y$9,"OK","人数不合")</f>
        <v>OK</v>
      </c>
    </row>
    <row r="41" spans="1:28" ht="33" customHeight="1" x14ac:dyDescent="0.25">
      <c r="A41" s="71">
        <v>3</v>
      </c>
      <c r="B41" s="72"/>
      <c r="C41" s="12" t="s">
        <v>36</v>
      </c>
      <c r="D41" s="38">
        <f t="shared" si="28"/>
        <v>0.30392156862745096</v>
      </c>
      <c r="E41" s="38">
        <f t="shared" si="28"/>
        <v>0.53921568627450978</v>
      </c>
      <c r="F41" s="38">
        <f t="shared" si="28"/>
        <v>0.15686274509803921</v>
      </c>
      <c r="G41" s="39">
        <f t="shared" si="29"/>
        <v>2.1470588235294117</v>
      </c>
      <c r="H41" s="38" t="str">
        <f t="shared" si="25"/>
        <v>B</v>
      </c>
      <c r="J41" s="49">
        <f t="shared" ref="J41" si="35">O41+T41+Y41</f>
        <v>31</v>
      </c>
      <c r="K41" s="49">
        <f t="shared" ref="K41" si="36">P41+U41+Z41</f>
        <v>55</v>
      </c>
      <c r="L41" s="49">
        <f>Q41+V41+AA41</f>
        <v>16</v>
      </c>
      <c r="M41" s="45" t="str">
        <f t="shared" si="31"/>
        <v>OK</v>
      </c>
      <c r="O41" s="50">
        <v>9</v>
      </c>
      <c r="P41" s="50">
        <v>20</v>
      </c>
      <c r="Q41" s="50">
        <v>5</v>
      </c>
      <c r="R41" s="45" t="str">
        <f t="shared" si="32"/>
        <v>OK</v>
      </c>
      <c r="T41" s="50">
        <v>10</v>
      </c>
      <c r="U41" s="50">
        <v>20</v>
      </c>
      <c r="V41" s="50">
        <v>4</v>
      </c>
      <c r="W41" s="45" t="str">
        <f t="shared" si="33"/>
        <v>OK</v>
      </c>
      <c r="Y41" s="50">
        <v>12</v>
      </c>
      <c r="Z41" s="50">
        <v>15</v>
      </c>
      <c r="AA41" s="50">
        <v>7</v>
      </c>
      <c r="AB41" s="45" t="str">
        <f t="shared" si="34"/>
        <v>OK</v>
      </c>
    </row>
    <row r="42" spans="1:28" ht="33" customHeight="1" x14ac:dyDescent="0.25">
      <c r="A42" s="71">
        <v>4</v>
      </c>
      <c r="B42" s="72"/>
      <c r="C42" s="12" t="s">
        <v>37</v>
      </c>
      <c r="D42" s="38">
        <f t="shared" si="28"/>
        <v>0.44117647058823528</v>
      </c>
      <c r="E42" s="38">
        <f t="shared" si="28"/>
        <v>0.52941176470588236</v>
      </c>
      <c r="F42" s="38">
        <f t="shared" si="28"/>
        <v>2.9411764705882353E-2</v>
      </c>
      <c r="G42" s="39">
        <f t="shared" si="29"/>
        <v>2.4117647058823528</v>
      </c>
      <c r="H42" s="38" t="str">
        <f t="shared" si="25"/>
        <v>B</v>
      </c>
      <c r="J42" s="49">
        <f t="shared" si="30"/>
        <v>45</v>
      </c>
      <c r="K42" s="49">
        <f t="shared" si="26"/>
        <v>54</v>
      </c>
      <c r="L42" s="49">
        <f t="shared" si="27"/>
        <v>3</v>
      </c>
      <c r="M42" s="45" t="str">
        <f t="shared" si="31"/>
        <v>OK</v>
      </c>
      <c r="O42" s="50">
        <v>13</v>
      </c>
      <c r="P42" s="50">
        <v>19</v>
      </c>
      <c r="Q42" s="50">
        <v>2</v>
      </c>
      <c r="R42" s="45" t="str">
        <f t="shared" si="32"/>
        <v>OK</v>
      </c>
      <c r="T42" s="50">
        <v>13</v>
      </c>
      <c r="U42" s="50">
        <v>21</v>
      </c>
      <c r="V42" s="50">
        <v>0</v>
      </c>
      <c r="W42" s="45" t="str">
        <f t="shared" si="33"/>
        <v>OK</v>
      </c>
      <c r="Y42" s="50">
        <v>19</v>
      </c>
      <c r="Z42" s="50">
        <v>14</v>
      </c>
      <c r="AA42" s="50">
        <v>1</v>
      </c>
      <c r="AB42" s="45" t="str">
        <f t="shared" si="34"/>
        <v>OK</v>
      </c>
    </row>
    <row r="43" spans="1:28" ht="33.75" customHeight="1" x14ac:dyDescent="0.25">
      <c r="A43" s="71">
        <v>5</v>
      </c>
      <c r="B43" s="72"/>
      <c r="C43" s="16" t="s">
        <v>38</v>
      </c>
      <c r="D43" s="38">
        <f t="shared" si="28"/>
        <v>0.71568627450980393</v>
      </c>
      <c r="E43" s="38">
        <f t="shared" si="28"/>
        <v>0.28431372549019607</v>
      </c>
      <c r="F43" s="38">
        <f t="shared" si="28"/>
        <v>0</v>
      </c>
      <c r="G43" s="39">
        <f t="shared" si="29"/>
        <v>2.715686274509804</v>
      </c>
      <c r="H43" s="38" t="str">
        <f>IF(G43&gt;=2.5,"A",IF(AND(G43&gt;=1.5,G43&lt;2.5),"B",IF(AND(G43&gt;0,G43&lt;1.5),"C","")))</f>
        <v>A</v>
      </c>
      <c r="J43" s="49">
        <f t="shared" si="30"/>
        <v>73</v>
      </c>
      <c r="K43" s="49">
        <f t="shared" si="26"/>
        <v>29</v>
      </c>
      <c r="L43" s="49">
        <f t="shared" si="27"/>
        <v>0</v>
      </c>
      <c r="M43" s="45" t="str">
        <f t="shared" si="31"/>
        <v>OK</v>
      </c>
      <c r="O43" s="50">
        <v>24</v>
      </c>
      <c r="P43" s="50">
        <v>10</v>
      </c>
      <c r="Q43" s="50">
        <v>0</v>
      </c>
      <c r="R43" s="45" t="str">
        <f t="shared" si="32"/>
        <v>OK</v>
      </c>
      <c r="T43" s="50">
        <v>25</v>
      </c>
      <c r="U43" s="50">
        <v>9</v>
      </c>
      <c r="V43" s="50">
        <v>0</v>
      </c>
      <c r="W43" s="45" t="str">
        <f t="shared" si="33"/>
        <v>OK</v>
      </c>
      <c r="Y43" s="50">
        <v>24</v>
      </c>
      <c r="Z43" s="50">
        <v>10</v>
      </c>
      <c r="AA43" s="50">
        <v>0</v>
      </c>
      <c r="AB43" s="45" t="str">
        <f t="shared" si="34"/>
        <v>OK</v>
      </c>
    </row>
    <row r="44" spans="1:28" ht="33" customHeight="1" x14ac:dyDescent="0.25">
      <c r="A44" s="71">
        <v>6</v>
      </c>
      <c r="B44" s="72"/>
      <c r="C44" s="16" t="s">
        <v>39</v>
      </c>
      <c r="D44" s="38">
        <f t="shared" si="28"/>
        <v>0.48039215686274511</v>
      </c>
      <c r="E44" s="38">
        <f t="shared" si="28"/>
        <v>0.44117647058823528</v>
      </c>
      <c r="F44" s="38">
        <f t="shared" si="28"/>
        <v>7.8431372549019607E-2</v>
      </c>
      <c r="G44" s="39">
        <f t="shared" si="29"/>
        <v>2.4019607843137254</v>
      </c>
      <c r="H44" s="38" t="str">
        <f t="shared" ref="H44:H48" si="37">IF(G44&gt;=2.5,"A",IF(AND(G44&gt;=1.5,G44&lt;2.5),"B",IF(AND(G44&gt;0,G44&lt;1.5),"C","")))</f>
        <v>B</v>
      </c>
      <c r="J44" s="49">
        <f t="shared" si="30"/>
        <v>49</v>
      </c>
      <c r="K44" s="49">
        <f t="shared" si="26"/>
        <v>45</v>
      </c>
      <c r="L44" s="49">
        <f t="shared" si="27"/>
        <v>8</v>
      </c>
      <c r="M44" s="45" t="str">
        <f t="shared" si="31"/>
        <v>OK</v>
      </c>
      <c r="O44" s="50">
        <v>13</v>
      </c>
      <c r="P44" s="50">
        <v>17</v>
      </c>
      <c r="Q44" s="50">
        <v>4</v>
      </c>
      <c r="R44" s="45" t="str">
        <f t="shared" si="32"/>
        <v>OK</v>
      </c>
      <c r="T44" s="50">
        <v>18</v>
      </c>
      <c r="U44" s="50">
        <v>14</v>
      </c>
      <c r="V44" s="50">
        <v>2</v>
      </c>
      <c r="W44" s="45" t="str">
        <f t="shared" si="33"/>
        <v>OK</v>
      </c>
      <c r="Y44" s="50">
        <v>18</v>
      </c>
      <c r="Z44" s="50">
        <v>14</v>
      </c>
      <c r="AA44" s="50">
        <v>2</v>
      </c>
      <c r="AB44" s="45" t="str">
        <f t="shared" si="34"/>
        <v>OK</v>
      </c>
    </row>
    <row r="45" spans="1:28" ht="33" customHeight="1" x14ac:dyDescent="0.25">
      <c r="A45" s="71">
        <v>7</v>
      </c>
      <c r="B45" s="72"/>
      <c r="C45" s="12" t="s">
        <v>40</v>
      </c>
      <c r="D45" s="38">
        <f t="shared" si="28"/>
        <v>0.73529411764705888</v>
      </c>
      <c r="E45" s="38">
        <f t="shared" si="28"/>
        <v>0.23529411764705882</v>
      </c>
      <c r="F45" s="38">
        <f t="shared" si="28"/>
        <v>2.9411764705882353E-2</v>
      </c>
      <c r="G45" s="39">
        <f t="shared" si="29"/>
        <v>2.7058823529411766</v>
      </c>
      <c r="H45" s="38" t="str">
        <f t="shared" si="37"/>
        <v>A</v>
      </c>
      <c r="J45" s="49">
        <f t="shared" si="30"/>
        <v>75</v>
      </c>
      <c r="K45" s="49">
        <f t="shared" si="26"/>
        <v>24</v>
      </c>
      <c r="L45" s="49">
        <f t="shared" si="27"/>
        <v>3</v>
      </c>
      <c r="M45" s="45" t="str">
        <f t="shared" si="31"/>
        <v>OK</v>
      </c>
      <c r="O45" s="50">
        <v>23</v>
      </c>
      <c r="P45" s="50">
        <v>9</v>
      </c>
      <c r="Q45" s="50">
        <v>2</v>
      </c>
      <c r="R45" s="45" t="str">
        <f t="shared" si="32"/>
        <v>OK</v>
      </c>
      <c r="T45" s="50">
        <v>25</v>
      </c>
      <c r="U45" s="50">
        <v>8</v>
      </c>
      <c r="V45" s="50">
        <v>1</v>
      </c>
      <c r="W45" s="45" t="str">
        <f t="shared" si="33"/>
        <v>OK</v>
      </c>
      <c r="Y45" s="50">
        <v>27</v>
      </c>
      <c r="Z45" s="50">
        <v>7</v>
      </c>
      <c r="AA45" s="50">
        <v>0</v>
      </c>
      <c r="AB45" s="45" t="str">
        <f t="shared" si="34"/>
        <v>OK</v>
      </c>
    </row>
    <row r="46" spans="1:28" ht="32.1" customHeight="1" x14ac:dyDescent="0.25">
      <c r="A46" s="71">
        <v>8</v>
      </c>
      <c r="B46" s="72"/>
      <c r="C46" s="12" t="s">
        <v>41</v>
      </c>
      <c r="D46" s="38">
        <f t="shared" si="28"/>
        <v>0.68627450980392157</v>
      </c>
      <c r="E46" s="38">
        <f t="shared" si="28"/>
        <v>0.26470588235294118</v>
      </c>
      <c r="F46" s="38">
        <f t="shared" si="28"/>
        <v>4.9019607843137254E-2</v>
      </c>
      <c r="G46" s="39">
        <f t="shared" si="29"/>
        <v>2.6372549019607838</v>
      </c>
      <c r="H46" s="38" t="str">
        <f t="shared" si="37"/>
        <v>A</v>
      </c>
      <c r="J46" s="49">
        <f t="shared" si="30"/>
        <v>70</v>
      </c>
      <c r="K46" s="49">
        <f t="shared" si="26"/>
        <v>27</v>
      </c>
      <c r="L46" s="49">
        <f t="shared" si="27"/>
        <v>5</v>
      </c>
      <c r="M46" s="45" t="str">
        <f t="shared" si="31"/>
        <v>OK</v>
      </c>
      <c r="O46" s="50">
        <v>23</v>
      </c>
      <c r="P46" s="50">
        <v>8</v>
      </c>
      <c r="Q46" s="50">
        <v>3</v>
      </c>
      <c r="R46" s="45" t="str">
        <f t="shared" si="32"/>
        <v>OK</v>
      </c>
      <c r="T46" s="50">
        <v>23</v>
      </c>
      <c r="U46" s="50">
        <v>10</v>
      </c>
      <c r="V46" s="50">
        <v>1</v>
      </c>
      <c r="W46" s="45" t="str">
        <f t="shared" si="33"/>
        <v>OK</v>
      </c>
      <c r="Y46" s="50">
        <v>24</v>
      </c>
      <c r="Z46" s="50">
        <v>9</v>
      </c>
      <c r="AA46" s="50">
        <v>1</v>
      </c>
      <c r="AB46" s="45" t="str">
        <f t="shared" si="34"/>
        <v>OK</v>
      </c>
    </row>
    <row r="47" spans="1:28" ht="32.1" customHeight="1" x14ac:dyDescent="0.25">
      <c r="A47" s="71">
        <v>9</v>
      </c>
      <c r="B47" s="72"/>
      <c r="C47" s="12" t="s">
        <v>42</v>
      </c>
      <c r="D47" s="38">
        <f t="shared" si="28"/>
        <v>0.19607843137254902</v>
      </c>
      <c r="E47" s="38">
        <f t="shared" si="28"/>
        <v>0.72549019607843135</v>
      </c>
      <c r="F47" s="38">
        <f t="shared" si="28"/>
        <v>7.8431372549019607E-2</v>
      </c>
      <c r="G47" s="39">
        <f t="shared" si="29"/>
        <v>2.1176470588235294</v>
      </c>
      <c r="H47" s="38" t="str">
        <f t="shared" si="37"/>
        <v>B</v>
      </c>
      <c r="J47" s="49">
        <f t="shared" si="30"/>
        <v>20</v>
      </c>
      <c r="K47" s="49">
        <f t="shared" si="26"/>
        <v>74</v>
      </c>
      <c r="L47" s="49">
        <f t="shared" si="27"/>
        <v>8</v>
      </c>
      <c r="M47" s="45" t="str">
        <f t="shared" si="31"/>
        <v>OK</v>
      </c>
      <c r="O47" s="50">
        <v>6</v>
      </c>
      <c r="P47" s="50">
        <v>25</v>
      </c>
      <c r="Q47" s="50">
        <v>3</v>
      </c>
      <c r="R47" s="45" t="str">
        <f t="shared" si="32"/>
        <v>OK</v>
      </c>
      <c r="T47" s="50">
        <v>7</v>
      </c>
      <c r="U47" s="50">
        <v>23</v>
      </c>
      <c r="V47" s="50">
        <v>4</v>
      </c>
      <c r="W47" s="45" t="str">
        <f t="shared" si="33"/>
        <v>OK</v>
      </c>
      <c r="Y47" s="50">
        <v>7</v>
      </c>
      <c r="Z47" s="50">
        <v>26</v>
      </c>
      <c r="AA47" s="50">
        <v>1</v>
      </c>
      <c r="AB47" s="45" t="str">
        <f t="shared" si="34"/>
        <v>OK</v>
      </c>
    </row>
    <row r="48" spans="1:28" ht="32.1" customHeight="1" x14ac:dyDescent="0.25">
      <c r="A48" s="71">
        <v>10</v>
      </c>
      <c r="B48" s="72"/>
      <c r="C48" s="12" t="s">
        <v>43</v>
      </c>
      <c r="D48" s="38">
        <f t="shared" si="28"/>
        <v>0.5</v>
      </c>
      <c r="E48" s="38">
        <f t="shared" si="28"/>
        <v>0.42156862745098039</v>
      </c>
      <c r="F48" s="38">
        <f t="shared" si="28"/>
        <v>7.8431372549019607E-2</v>
      </c>
      <c r="G48" s="39">
        <f t="shared" si="29"/>
        <v>2.4215686274509807</v>
      </c>
      <c r="H48" s="38" t="str">
        <f t="shared" si="37"/>
        <v>B</v>
      </c>
      <c r="J48" s="49">
        <f t="shared" si="30"/>
        <v>51</v>
      </c>
      <c r="K48" s="49">
        <f t="shared" si="26"/>
        <v>43</v>
      </c>
      <c r="L48" s="49">
        <f t="shared" si="27"/>
        <v>8</v>
      </c>
      <c r="M48" s="45" t="str">
        <f t="shared" si="31"/>
        <v>OK</v>
      </c>
      <c r="O48" s="50">
        <v>15</v>
      </c>
      <c r="P48" s="50">
        <v>15</v>
      </c>
      <c r="Q48" s="50">
        <v>4</v>
      </c>
      <c r="R48" s="45" t="str">
        <f t="shared" si="32"/>
        <v>OK</v>
      </c>
      <c r="T48" s="50">
        <v>16</v>
      </c>
      <c r="U48" s="50">
        <v>15</v>
      </c>
      <c r="V48" s="50">
        <v>3</v>
      </c>
      <c r="W48" s="45" t="str">
        <f t="shared" si="33"/>
        <v>OK</v>
      </c>
      <c r="Y48" s="50">
        <v>20</v>
      </c>
      <c r="Z48" s="50">
        <v>13</v>
      </c>
      <c r="AA48" s="50">
        <v>1</v>
      </c>
      <c r="AB48" s="45" t="str">
        <f t="shared" si="34"/>
        <v>OK</v>
      </c>
    </row>
    <row r="49" spans="1:28" ht="18.899999999999999" customHeight="1" x14ac:dyDescent="0.25">
      <c r="A49" s="27"/>
      <c r="D49" s="10"/>
      <c r="E49" s="10"/>
      <c r="F49" s="10"/>
      <c r="G49" s="10"/>
      <c r="H49" s="10"/>
    </row>
    <row r="50" spans="1:28" ht="18.899999999999999" customHeight="1" x14ac:dyDescent="0.25">
      <c r="A50" s="75" t="s">
        <v>55</v>
      </c>
      <c r="B50" s="75"/>
      <c r="C50" s="75"/>
      <c r="D50" s="10"/>
      <c r="E50" s="10"/>
      <c r="F50" s="10"/>
      <c r="G50" s="10"/>
      <c r="H50" s="10"/>
    </row>
    <row r="51" spans="1:28" ht="15.9" customHeight="1" x14ac:dyDescent="0.25">
      <c r="A51" s="59" t="s">
        <v>1</v>
      </c>
      <c r="B51" s="60"/>
      <c r="C51" s="63" t="s">
        <v>2</v>
      </c>
      <c r="D51" s="65" t="s">
        <v>9</v>
      </c>
      <c r="E51" s="66"/>
      <c r="F51" s="66"/>
      <c r="G51" s="67" t="s">
        <v>7</v>
      </c>
      <c r="H51" s="68" t="s">
        <v>8</v>
      </c>
    </row>
    <row r="52" spans="1:28" ht="15.9" customHeight="1" x14ac:dyDescent="0.25">
      <c r="A52" s="61"/>
      <c r="B52" s="62"/>
      <c r="C52" s="64"/>
      <c r="D52" s="13" t="s">
        <v>3</v>
      </c>
      <c r="E52" s="13" t="s">
        <v>4</v>
      </c>
      <c r="F52" s="13" t="s">
        <v>5</v>
      </c>
      <c r="G52" s="67"/>
      <c r="H52" s="68"/>
      <c r="J52" s="26" t="s">
        <v>10</v>
      </c>
      <c r="M52" s="47" t="s">
        <v>6</v>
      </c>
      <c r="O52" s="26" t="s">
        <v>10</v>
      </c>
      <c r="R52" s="47" t="s">
        <v>6</v>
      </c>
      <c r="T52" s="26" t="s">
        <v>10</v>
      </c>
      <c r="W52" s="47" t="s">
        <v>6</v>
      </c>
      <c r="Y52" s="26" t="s">
        <v>10</v>
      </c>
      <c r="AB52" s="47" t="s">
        <v>6</v>
      </c>
    </row>
    <row r="53" spans="1:28" ht="32.1" customHeight="1" x14ac:dyDescent="0.25">
      <c r="A53" s="73">
        <v>1</v>
      </c>
      <c r="B53" s="74"/>
      <c r="C53" s="11" t="s">
        <v>44</v>
      </c>
      <c r="D53" s="38">
        <f>J53/$J$9</f>
        <v>0.35294117647058826</v>
      </c>
      <c r="E53" s="38">
        <f>K53/$J$9</f>
        <v>0.52941176470588236</v>
      </c>
      <c r="F53" s="38">
        <f>L53/$J$9</f>
        <v>0.11764705882352941</v>
      </c>
      <c r="G53" s="39">
        <f>(D53*3+E53*2+F53*1)</f>
        <v>2.2352941176470589</v>
      </c>
      <c r="H53" s="38" t="str">
        <f t="shared" ref="H53:H56" si="38">IF(G53&gt;=2.5,"A",IF(AND(G53&gt;=1.5,G53&lt;2.5),"B",IF(AND(G53&gt;0,G53&lt;1.5),"C","")))</f>
        <v>B</v>
      </c>
      <c r="J53" s="49">
        <f>O53+T53+Y53</f>
        <v>36</v>
      </c>
      <c r="K53" s="49">
        <f t="shared" ref="K53:K62" si="39">P53+U53+Z53</f>
        <v>54</v>
      </c>
      <c r="L53" s="49">
        <f t="shared" ref="L53:L62" si="40">Q53+V53+AA53</f>
        <v>12</v>
      </c>
      <c r="M53" s="45" t="str">
        <f>IF(SUM(J53:L53)=$J$9,"OK","人数不合")</f>
        <v>OK</v>
      </c>
      <c r="O53" s="50">
        <v>9</v>
      </c>
      <c r="P53" s="50">
        <v>21</v>
      </c>
      <c r="Q53" s="50">
        <v>4</v>
      </c>
      <c r="R53" s="45" t="str">
        <f>IF(SUM(O53:Q53)=$O$9,"OK","人数不合")</f>
        <v>OK</v>
      </c>
      <c r="T53" s="50">
        <v>10</v>
      </c>
      <c r="U53" s="50">
        <v>20</v>
      </c>
      <c r="V53" s="50">
        <v>4</v>
      </c>
      <c r="W53" s="45" t="str">
        <f>IF(SUM(T53:V53)=$T$9,"OK","人数不合")</f>
        <v>OK</v>
      </c>
      <c r="Y53" s="50">
        <v>17</v>
      </c>
      <c r="Z53" s="50">
        <v>13</v>
      </c>
      <c r="AA53" s="50">
        <v>4</v>
      </c>
      <c r="AB53" s="45" t="str">
        <f>IF(SUM(Y53:AA53)=$Y$9,"OK","人数不合")</f>
        <v>OK</v>
      </c>
    </row>
    <row r="54" spans="1:28" ht="32.1" customHeight="1" x14ac:dyDescent="0.25">
      <c r="A54" s="73">
        <v>2</v>
      </c>
      <c r="B54" s="74"/>
      <c r="C54" s="19" t="s">
        <v>79</v>
      </c>
      <c r="D54" s="38">
        <f t="shared" ref="D54:F62" si="41">J54/$J$9</f>
        <v>0.29411764705882354</v>
      </c>
      <c r="E54" s="38">
        <f t="shared" si="41"/>
        <v>0.45098039215686275</v>
      </c>
      <c r="F54" s="38">
        <f t="shared" si="41"/>
        <v>0.25490196078431371</v>
      </c>
      <c r="G54" s="39">
        <f t="shared" ref="G54:G62" si="42">(D54*3+E54*2+F54*1)</f>
        <v>2.0392156862745097</v>
      </c>
      <c r="H54" s="38" t="str">
        <f t="shared" si="38"/>
        <v>B</v>
      </c>
      <c r="J54" s="49">
        <f>O54+T54+Y54</f>
        <v>30</v>
      </c>
      <c r="K54" s="49">
        <f t="shared" si="39"/>
        <v>46</v>
      </c>
      <c r="L54" s="49">
        <f t="shared" si="40"/>
        <v>26</v>
      </c>
      <c r="M54" s="45" t="str">
        <f t="shared" ref="M54:M62" si="43">IF(SUM(J54:L54)=$J$9,"OK","人数不合")</f>
        <v>OK</v>
      </c>
      <c r="O54" s="50">
        <v>7</v>
      </c>
      <c r="P54" s="50">
        <v>18</v>
      </c>
      <c r="Q54" s="50">
        <v>9</v>
      </c>
      <c r="R54" s="45" t="str">
        <f t="shared" ref="R54:R62" si="44">IF(SUM(O54:Q54)=$O$9,"OK","人数不合")</f>
        <v>OK</v>
      </c>
      <c r="T54" s="50">
        <v>10</v>
      </c>
      <c r="U54" s="50">
        <v>15</v>
      </c>
      <c r="V54" s="50">
        <v>9</v>
      </c>
      <c r="W54" s="45" t="str">
        <f t="shared" ref="W54:W62" si="45">IF(SUM(T54:V54)=$T$9,"OK","人数不合")</f>
        <v>OK</v>
      </c>
      <c r="Y54" s="50">
        <v>13</v>
      </c>
      <c r="Z54" s="50">
        <v>13</v>
      </c>
      <c r="AA54" s="50">
        <v>8</v>
      </c>
      <c r="AB54" s="45" t="str">
        <f t="shared" ref="AB54:AB62" si="46">IF(SUM(Y54:AA54)=$Y$9,"OK","人数不合")</f>
        <v>OK</v>
      </c>
    </row>
    <row r="55" spans="1:28" ht="33.75" customHeight="1" x14ac:dyDescent="0.25">
      <c r="A55" s="73">
        <v>3</v>
      </c>
      <c r="B55" s="74"/>
      <c r="C55" s="18" t="s">
        <v>80</v>
      </c>
      <c r="D55" s="38">
        <f t="shared" si="41"/>
        <v>0.50980392156862742</v>
      </c>
      <c r="E55" s="38">
        <f t="shared" si="41"/>
        <v>0.45098039215686275</v>
      </c>
      <c r="F55" s="38">
        <f t="shared" si="41"/>
        <v>3.9215686274509803E-2</v>
      </c>
      <c r="G55" s="39">
        <f t="shared" si="42"/>
        <v>2.4705882352941173</v>
      </c>
      <c r="H55" s="38" t="str">
        <f t="shared" si="38"/>
        <v>B</v>
      </c>
      <c r="J55" s="49">
        <f t="shared" ref="J55:J62" si="47">O55+T55+Y55</f>
        <v>52</v>
      </c>
      <c r="K55" s="49">
        <f t="shared" si="39"/>
        <v>46</v>
      </c>
      <c r="L55" s="49">
        <f t="shared" si="40"/>
        <v>4</v>
      </c>
      <c r="M55" s="45" t="str">
        <f t="shared" si="43"/>
        <v>OK</v>
      </c>
      <c r="O55" s="50">
        <v>16</v>
      </c>
      <c r="P55" s="50">
        <v>16</v>
      </c>
      <c r="Q55" s="50">
        <v>2</v>
      </c>
      <c r="R55" s="45" t="str">
        <f t="shared" si="44"/>
        <v>OK</v>
      </c>
      <c r="T55" s="50">
        <v>18</v>
      </c>
      <c r="U55" s="50">
        <v>14</v>
      </c>
      <c r="V55" s="50">
        <v>2</v>
      </c>
      <c r="W55" s="45" t="str">
        <f t="shared" si="45"/>
        <v>OK</v>
      </c>
      <c r="Y55" s="50">
        <v>18</v>
      </c>
      <c r="Z55" s="50">
        <v>16</v>
      </c>
      <c r="AA55" s="50">
        <v>0</v>
      </c>
      <c r="AB55" s="45" t="str">
        <f t="shared" si="46"/>
        <v>OK</v>
      </c>
    </row>
    <row r="56" spans="1:28" ht="32.1" customHeight="1" x14ac:dyDescent="0.25">
      <c r="A56" s="73">
        <v>4</v>
      </c>
      <c r="B56" s="74"/>
      <c r="C56" s="12" t="s">
        <v>47</v>
      </c>
      <c r="D56" s="38">
        <f t="shared" si="41"/>
        <v>0.33333333333333331</v>
      </c>
      <c r="E56" s="38">
        <f t="shared" si="41"/>
        <v>0.5</v>
      </c>
      <c r="F56" s="38">
        <f t="shared" si="41"/>
        <v>0.16666666666666666</v>
      </c>
      <c r="G56" s="39">
        <f t="shared" si="42"/>
        <v>2.1666666666666665</v>
      </c>
      <c r="H56" s="38" t="str">
        <f t="shared" si="38"/>
        <v>B</v>
      </c>
      <c r="J56" s="49">
        <f t="shared" si="47"/>
        <v>34</v>
      </c>
      <c r="K56" s="49">
        <f t="shared" si="39"/>
        <v>51</v>
      </c>
      <c r="L56" s="49">
        <f t="shared" si="40"/>
        <v>17</v>
      </c>
      <c r="M56" s="45" t="str">
        <f t="shared" si="43"/>
        <v>OK</v>
      </c>
      <c r="O56" s="50">
        <v>10</v>
      </c>
      <c r="P56" s="50">
        <v>18</v>
      </c>
      <c r="Q56" s="50">
        <v>6</v>
      </c>
      <c r="R56" s="45" t="str">
        <f t="shared" si="44"/>
        <v>OK</v>
      </c>
      <c r="T56" s="50">
        <v>12</v>
      </c>
      <c r="U56" s="50">
        <v>17</v>
      </c>
      <c r="V56" s="50">
        <v>5</v>
      </c>
      <c r="W56" s="45" t="str">
        <f t="shared" si="45"/>
        <v>OK</v>
      </c>
      <c r="Y56" s="50">
        <v>12</v>
      </c>
      <c r="Z56" s="50">
        <v>16</v>
      </c>
      <c r="AA56" s="50">
        <v>6</v>
      </c>
      <c r="AB56" s="45" t="str">
        <f t="shared" si="46"/>
        <v>OK</v>
      </c>
    </row>
    <row r="57" spans="1:28" ht="32.1" customHeight="1" x14ac:dyDescent="0.25">
      <c r="A57" s="73">
        <v>5</v>
      </c>
      <c r="B57" s="74"/>
      <c r="C57" s="11" t="s">
        <v>48</v>
      </c>
      <c r="D57" s="38">
        <f t="shared" si="41"/>
        <v>0.68627450980392157</v>
      </c>
      <c r="E57" s="38">
        <f t="shared" si="41"/>
        <v>0.24509803921568626</v>
      </c>
      <c r="F57" s="38">
        <f t="shared" si="41"/>
        <v>6.8627450980392163E-2</v>
      </c>
      <c r="G57" s="39">
        <f t="shared" si="42"/>
        <v>2.6176470588235294</v>
      </c>
      <c r="H57" s="38" t="str">
        <f>IF(G57&gt;=2.5,"A",IF(AND(G57&gt;=1.5,G57&lt;2.5),"B",IF(AND(G57&gt;0,G57&lt;1.5),"C","")))</f>
        <v>A</v>
      </c>
      <c r="J57" s="49">
        <f t="shared" si="47"/>
        <v>70</v>
      </c>
      <c r="K57" s="49">
        <f t="shared" si="39"/>
        <v>25</v>
      </c>
      <c r="L57" s="49">
        <f t="shared" si="40"/>
        <v>7</v>
      </c>
      <c r="M57" s="45" t="str">
        <f t="shared" si="43"/>
        <v>OK</v>
      </c>
      <c r="O57" s="50">
        <v>23</v>
      </c>
      <c r="P57" s="50">
        <v>9</v>
      </c>
      <c r="Q57" s="50">
        <v>2</v>
      </c>
      <c r="R57" s="45" t="str">
        <f t="shared" si="44"/>
        <v>OK</v>
      </c>
      <c r="T57" s="50">
        <v>25</v>
      </c>
      <c r="U57" s="50">
        <v>7</v>
      </c>
      <c r="V57" s="50">
        <v>2</v>
      </c>
      <c r="W57" s="45" t="str">
        <f t="shared" si="45"/>
        <v>OK</v>
      </c>
      <c r="Y57" s="50">
        <v>22</v>
      </c>
      <c r="Z57" s="50">
        <v>9</v>
      </c>
      <c r="AA57" s="50">
        <v>3</v>
      </c>
      <c r="AB57" s="45" t="str">
        <f t="shared" si="46"/>
        <v>OK</v>
      </c>
    </row>
    <row r="58" spans="1:28" ht="32.1" customHeight="1" x14ac:dyDescent="0.25">
      <c r="A58" s="73">
        <v>6</v>
      </c>
      <c r="B58" s="74"/>
      <c r="C58" s="19" t="s">
        <v>49</v>
      </c>
      <c r="D58" s="38">
        <f t="shared" si="41"/>
        <v>0.5490196078431373</v>
      </c>
      <c r="E58" s="38">
        <f t="shared" si="41"/>
        <v>0.41176470588235292</v>
      </c>
      <c r="F58" s="38">
        <f t="shared" si="41"/>
        <v>3.9215686274509803E-2</v>
      </c>
      <c r="G58" s="39">
        <f t="shared" si="42"/>
        <v>2.5098039215686274</v>
      </c>
      <c r="H58" s="38" t="str">
        <f t="shared" ref="H58:H62" si="48">IF(G58&gt;=2.5,"A",IF(AND(G58&gt;=1.5,G58&lt;2.5),"B",IF(AND(G58&gt;0,G58&lt;1.5),"C","")))</f>
        <v>A</v>
      </c>
      <c r="J58" s="49">
        <f t="shared" si="47"/>
        <v>56</v>
      </c>
      <c r="K58" s="49">
        <f t="shared" si="39"/>
        <v>42</v>
      </c>
      <c r="L58" s="49">
        <f t="shared" si="40"/>
        <v>4</v>
      </c>
      <c r="M58" s="45" t="str">
        <f t="shared" si="43"/>
        <v>OK</v>
      </c>
      <c r="O58" s="50">
        <v>20</v>
      </c>
      <c r="P58" s="50">
        <v>13</v>
      </c>
      <c r="Q58" s="50">
        <v>1</v>
      </c>
      <c r="R58" s="45" t="str">
        <f t="shared" si="44"/>
        <v>OK</v>
      </c>
      <c r="T58" s="50">
        <v>19</v>
      </c>
      <c r="U58" s="50">
        <v>14</v>
      </c>
      <c r="V58" s="50">
        <v>1</v>
      </c>
      <c r="W58" s="45" t="str">
        <f t="shared" si="45"/>
        <v>OK</v>
      </c>
      <c r="Y58" s="50">
        <v>17</v>
      </c>
      <c r="Z58" s="50">
        <v>15</v>
      </c>
      <c r="AA58" s="50">
        <v>2</v>
      </c>
      <c r="AB58" s="45" t="str">
        <f t="shared" si="46"/>
        <v>OK</v>
      </c>
    </row>
    <row r="59" spans="1:28" ht="32.1" customHeight="1" x14ac:dyDescent="0.25">
      <c r="A59" s="73">
        <v>7</v>
      </c>
      <c r="B59" s="74"/>
      <c r="C59" s="20" t="s">
        <v>50</v>
      </c>
      <c r="D59" s="38">
        <f t="shared" si="41"/>
        <v>0.22549019607843138</v>
      </c>
      <c r="E59" s="38">
        <f t="shared" si="41"/>
        <v>0.56862745098039214</v>
      </c>
      <c r="F59" s="38">
        <f t="shared" si="41"/>
        <v>0.20588235294117646</v>
      </c>
      <c r="G59" s="39">
        <f t="shared" si="42"/>
        <v>2.0196078431372548</v>
      </c>
      <c r="H59" s="38" t="str">
        <f t="shared" si="48"/>
        <v>B</v>
      </c>
      <c r="J59" s="49">
        <f t="shared" si="47"/>
        <v>23</v>
      </c>
      <c r="K59" s="49">
        <f t="shared" si="39"/>
        <v>58</v>
      </c>
      <c r="L59" s="49">
        <f t="shared" si="40"/>
        <v>21</v>
      </c>
      <c r="M59" s="45" t="str">
        <f t="shared" si="43"/>
        <v>OK</v>
      </c>
      <c r="O59" s="50">
        <v>6</v>
      </c>
      <c r="P59" s="50">
        <v>20</v>
      </c>
      <c r="Q59" s="50">
        <v>8</v>
      </c>
      <c r="R59" s="45" t="str">
        <f t="shared" si="44"/>
        <v>OK</v>
      </c>
      <c r="T59" s="50">
        <v>7</v>
      </c>
      <c r="U59" s="50">
        <v>21</v>
      </c>
      <c r="V59" s="50">
        <v>6</v>
      </c>
      <c r="W59" s="45" t="str">
        <f t="shared" si="45"/>
        <v>OK</v>
      </c>
      <c r="Y59" s="50">
        <v>10</v>
      </c>
      <c r="Z59" s="50">
        <v>17</v>
      </c>
      <c r="AA59" s="50">
        <v>7</v>
      </c>
      <c r="AB59" s="45" t="str">
        <f t="shared" si="46"/>
        <v>OK</v>
      </c>
    </row>
    <row r="60" spans="1:28" ht="32.1" customHeight="1" x14ac:dyDescent="0.25">
      <c r="A60" s="73">
        <v>8</v>
      </c>
      <c r="B60" s="74"/>
      <c r="C60" s="21" t="s">
        <v>81</v>
      </c>
      <c r="D60" s="38">
        <f t="shared" si="41"/>
        <v>0.17647058823529413</v>
      </c>
      <c r="E60" s="38">
        <f t="shared" si="41"/>
        <v>0.57843137254901966</v>
      </c>
      <c r="F60" s="38">
        <f t="shared" si="41"/>
        <v>0.24509803921568626</v>
      </c>
      <c r="G60" s="39">
        <f t="shared" si="42"/>
        <v>1.9313725490196081</v>
      </c>
      <c r="H60" s="38" t="str">
        <f t="shared" si="48"/>
        <v>B</v>
      </c>
      <c r="J60" s="49">
        <f t="shared" si="47"/>
        <v>18</v>
      </c>
      <c r="K60" s="49">
        <f t="shared" si="39"/>
        <v>59</v>
      </c>
      <c r="L60" s="49">
        <f t="shared" si="40"/>
        <v>25</v>
      </c>
      <c r="M60" s="45" t="str">
        <f t="shared" si="43"/>
        <v>OK</v>
      </c>
      <c r="O60" s="50">
        <v>6</v>
      </c>
      <c r="P60" s="50">
        <v>20</v>
      </c>
      <c r="Q60" s="50">
        <v>8</v>
      </c>
      <c r="R60" s="45" t="str">
        <f t="shared" si="44"/>
        <v>OK</v>
      </c>
      <c r="T60" s="50">
        <v>6</v>
      </c>
      <c r="U60" s="50">
        <v>20</v>
      </c>
      <c r="V60" s="50">
        <v>8</v>
      </c>
      <c r="W60" s="45" t="str">
        <f t="shared" si="45"/>
        <v>OK</v>
      </c>
      <c r="Y60" s="50">
        <v>6</v>
      </c>
      <c r="Z60" s="50">
        <v>19</v>
      </c>
      <c r="AA60" s="50">
        <v>9</v>
      </c>
      <c r="AB60" s="45" t="str">
        <f t="shared" si="46"/>
        <v>OK</v>
      </c>
    </row>
    <row r="61" spans="1:28" ht="33.75" customHeight="1" x14ac:dyDescent="0.25">
      <c r="A61" s="73">
        <v>9</v>
      </c>
      <c r="B61" s="74"/>
      <c r="C61" s="22" t="s">
        <v>52</v>
      </c>
      <c r="D61" s="38">
        <f t="shared" si="41"/>
        <v>0.15686274509803921</v>
      </c>
      <c r="E61" s="38">
        <f t="shared" si="41"/>
        <v>0.49019607843137253</v>
      </c>
      <c r="F61" s="38">
        <f t="shared" si="41"/>
        <v>0.35294117647058826</v>
      </c>
      <c r="G61" s="39">
        <f t="shared" si="42"/>
        <v>1.803921568627451</v>
      </c>
      <c r="H61" s="38" t="str">
        <f t="shared" si="48"/>
        <v>B</v>
      </c>
      <c r="J61" s="49">
        <f t="shared" si="47"/>
        <v>16</v>
      </c>
      <c r="K61" s="49">
        <f t="shared" si="39"/>
        <v>50</v>
      </c>
      <c r="L61" s="49">
        <f t="shared" si="40"/>
        <v>36</v>
      </c>
      <c r="M61" s="45" t="str">
        <f t="shared" si="43"/>
        <v>OK</v>
      </c>
      <c r="O61" s="50">
        <v>4</v>
      </c>
      <c r="P61" s="50">
        <v>15</v>
      </c>
      <c r="Q61" s="50">
        <v>15</v>
      </c>
      <c r="R61" s="45" t="str">
        <f t="shared" si="44"/>
        <v>OK</v>
      </c>
      <c r="T61" s="50">
        <v>3</v>
      </c>
      <c r="U61" s="50">
        <v>19</v>
      </c>
      <c r="V61" s="50">
        <v>12</v>
      </c>
      <c r="W61" s="45" t="str">
        <f t="shared" si="45"/>
        <v>OK</v>
      </c>
      <c r="Y61" s="50">
        <v>9</v>
      </c>
      <c r="Z61" s="50">
        <v>16</v>
      </c>
      <c r="AA61" s="50">
        <v>9</v>
      </c>
      <c r="AB61" s="45" t="str">
        <f t="shared" si="46"/>
        <v>OK</v>
      </c>
    </row>
    <row r="62" spans="1:28" ht="32.1" customHeight="1" x14ac:dyDescent="0.25">
      <c r="A62" s="73">
        <v>10</v>
      </c>
      <c r="B62" s="74"/>
      <c r="C62" s="22" t="s">
        <v>53</v>
      </c>
      <c r="D62" s="38">
        <f t="shared" si="41"/>
        <v>0.46078431372549017</v>
      </c>
      <c r="E62" s="38">
        <f t="shared" si="41"/>
        <v>0.48039215686274511</v>
      </c>
      <c r="F62" s="38">
        <f t="shared" si="41"/>
        <v>5.8823529411764705E-2</v>
      </c>
      <c r="G62" s="39">
        <f t="shared" si="42"/>
        <v>2.4019607843137254</v>
      </c>
      <c r="H62" s="38" t="str">
        <f t="shared" si="48"/>
        <v>B</v>
      </c>
      <c r="J62" s="49">
        <f t="shared" si="47"/>
        <v>47</v>
      </c>
      <c r="K62" s="49">
        <f t="shared" si="39"/>
        <v>49</v>
      </c>
      <c r="L62" s="49">
        <f t="shared" si="40"/>
        <v>6</v>
      </c>
      <c r="M62" s="45" t="str">
        <f t="shared" si="43"/>
        <v>OK</v>
      </c>
      <c r="O62" s="50">
        <v>14</v>
      </c>
      <c r="P62" s="50">
        <v>18</v>
      </c>
      <c r="Q62" s="50">
        <v>2</v>
      </c>
      <c r="R62" s="45" t="str">
        <f t="shared" si="44"/>
        <v>OK</v>
      </c>
      <c r="T62" s="50">
        <v>16</v>
      </c>
      <c r="U62" s="50">
        <v>16</v>
      </c>
      <c r="V62" s="50">
        <v>2</v>
      </c>
      <c r="W62" s="45" t="str">
        <f t="shared" si="45"/>
        <v>OK</v>
      </c>
      <c r="Y62" s="50">
        <v>17</v>
      </c>
      <c r="Z62" s="50">
        <v>15</v>
      </c>
      <c r="AA62" s="50">
        <v>2</v>
      </c>
      <c r="AB62" s="45" t="str">
        <f t="shared" si="46"/>
        <v>OK</v>
      </c>
    </row>
    <row r="63" spans="1:28" ht="18.899999999999999" customHeight="1" x14ac:dyDescent="0.25">
      <c r="A63" s="27"/>
      <c r="D63" s="10"/>
      <c r="E63" s="10"/>
      <c r="F63" s="10"/>
      <c r="G63" s="10"/>
      <c r="H63" s="10"/>
    </row>
    <row r="64" spans="1:28" ht="43.5" customHeight="1" x14ac:dyDescent="0.2">
      <c r="A64" s="31" t="s">
        <v>54</v>
      </c>
      <c r="B64" s="33"/>
      <c r="C64" s="32"/>
      <c r="D64" s="10"/>
      <c r="E64" s="10"/>
      <c r="F64" s="10"/>
      <c r="G64" s="10"/>
      <c r="H64" s="10"/>
    </row>
    <row r="65" spans="1:28" ht="15.9" customHeight="1" x14ac:dyDescent="0.25">
      <c r="A65" s="59" t="s">
        <v>1</v>
      </c>
      <c r="B65" s="60"/>
      <c r="C65" s="63" t="s">
        <v>2</v>
      </c>
      <c r="D65" s="65" t="s">
        <v>9</v>
      </c>
      <c r="E65" s="66"/>
      <c r="F65" s="66"/>
      <c r="G65" s="67" t="s">
        <v>7</v>
      </c>
      <c r="H65" s="68" t="s">
        <v>8</v>
      </c>
    </row>
    <row r="66" spans="1:28" ht="15.9" customHeight="1" x14ac:dyDescent="0.25">
      <c r="A66" s="61"/>
      <c r="B66" s="62"/>
      <c r="C66" s="64"/>
      <c r="D66" s="13" t="s">
        <v>3</v>
      </c>
      <c r="E66" s="13" t="s">
        <v>4</v>
      </c>
      <c r="F66" s="13" t="s">
        <v>5</v>
      </c>
      <c r="G66" s="67"/>
      <c r="H66" s="68"/>
      <c r="J66" s="26" t="s">
        <v>10</v>
      </c>
      <c r="M66" s="47" t="s">
        <v>6</v>
      </c>
      <c r="O66" s="26" t="s">
        <v>10</v>
      </c>
      <c r="R66" s="47" t="s">
        <v>6</v>
      </c>
      <c r="T66" s="26" t="s">
        <v>10</v>
      </c>
      <c r="W66" s="47" t="s">
        <v>6</v>
      </c>
      <c r="Y66" s="26" t="s">
        <v>10</v>
      </c>
      <c r="AB66" s="47" t="s">
        <v>6</v>
      </c>
    </row>
    <row r="67" spans="1:28" ht="32.1" customHeight="1" x14ac:dyDescent="0.25">
      <c r="A67" s="73">
        <v>1</v>
      </c>
      <c r="B67" s="74"/>
      <c r="C67" s="22" t="s">
        <v>56</v>
      </c>
      <c r="D67" s="38">
        <f>J67/$J$9</f>
        <v>0.48039215686274511</v>
      </c>
      <c r="E67" s="38">
        <f>K67/$J$9</f>
        <v>0.41176470588235292</v>
      </c>
      <c r="F67" s="38">
        <f>L67/$J$9</f>
        <v>0.10784313725490197</v>
      </c>
      <c r="G67" s="39">
        <f>(D67*3+E67*2+F67*1)</f>
        <v>2.3725490196078431</v>
      </c>
      <c r="H67" s="38" t="str">
        <f t="shared" ref="H67:H70" si="49">IF(G67&gt;=2.5,"A",IF(AND(G67&gt;=1.5,G67&lt;2.5),"B",IF(AND(G67&gt;0,G67&lt;1.5),"C","")))</f>
        <v>B</v>
      </c>
      <c r="J67" s="49">
        <f>O67+T67+Y67</f>
        <v>49</v>
      </c>
      <c r="K67" s="49">
        <f t="shared" ref="K67:K76" si="50">P67+U67+Z67</f>
        <v>42</v>
      </c>
      <c r="L67" s="49">
        <f t="shared" ref="L67:L76" si="51">Q67+V67+AA67</f>
        <v>11</v>
      </c>
      <c r="M67" s="45" t="str">
        <f>IF(SUM(J67:L67)=$J$9,"OK","人数不合")</f>
        <v>OK</v>
      </c>
      <c r="O67" s="50">
        <v>17</v>
      </c>
      <c r="P67" s="50">
        <v>13</v>
      </c>
      <c r="Q67" s="50">
        <v>4</v>
      </c>
      <c r="R67" s="45" t="str">
        <f>IF(SUM(O67:Q67)=$O$9,"OK","人数不合")</f>
        <v>OK</v>
      </c>
      <c r="T67" s="50">
        <v>16</v>
      </c>
      <c r="U67" s="50">
        <v>14</v>
      </c>
      <c r="V67" s="50">
        <v>4</v>
      </c>
      <c r="W67" s="45" t="str">
        <f>IF(SUM(T67:V67)=$T$9,"OK","人数不合")</f>
        <v>OK</v>
      </c>
      <c r="Y67" s="50">
        <v>16</v>
      </c>
      <c r="Z67" s="50">
        <v>15</v>
      </c>
      <c r="AA67" s="50">
        <v>3</v>
      </c>
      <c r="AB67" s="45" t="str">
        <f>IF(SUM(Y67:AA67)=$Y$9,"OK","人数不合")</f>
        <v>OK</v>
      </c>
    </row>
    <row r="68" spans="1:28" ht="32.1" customHeight="1" x14ac:dyDescent="0.25">
      <c r="A68" s="73">
        <v>2</v>
      </c>
      <c r="B68" s="74"/>
      <c r="C68" s="22" t="s">
        <v>57</v>
      </c>
      <c r="D68" s="38">
        <f t="shared" ref="D68:F76" si="52">J68/$J$9</f>
        <v>0.27450980392156865</v>
      </c>
      <c r="E68" s="38">
        <f t="shared" si="52"/>
        <v>0.53921568627450978</v>
      </c>
      <c r="F68" s="38">
        <f t="shared" si="52"/>
        <v>0.18627450980392157</v>
      </c>
      <c r="G68" s="39">
        <f t="shared" ref="G68:G76" si="53">(D68*3+E68*2+F68*1)</f>
        <v>2.0882352941176467</v>
      </c>
      <c r="H68" s="38" t="str">
        <f t="shared" si="49"/>
        <v>B</v>
      </c>
      <c r="J68" s="49">
        <f t="shared" ref="J68:J76" si="54">O68+T68+Y68</f>
        <v>28</v>
      </c>
      <c r="K68" s="49">
        <f t="shared" si="50"/>
        <v>55</v>
      </c>
      <c r="L68" s="49">
        <f t="shared" si="51"/>
        <v>19</v>
      </c>
      <c r="M68" s="45" t="str">
        <f t="shared" ref="M68:M76" si="55">IF(SUM(J68:L68)=$J$9,"OK","人数不合")</f>
        <v>OK</v>
      </c>
      <c r="O68" s="50">
        <v>8</v>
      </c>
      <c r="P68" s="50">
        <v>17</v>
      </c>
      <c r="Q68" s="50">
        <v>9</v>
      </c>
      <c r="R68" s="45" t="str">
        <f t="shared" ref="R68:R76" si="56">IF(SUM(O68:Q68)=$O$9,"OK","人数不合")</f>
        <v>OK</v>
      </c>
      <c r="T68" s="50">
        <v>10</v>
      </c>
      <c r="U68" s="50">
        <v>19</v>
      </c>
      <c r="V68" s="50">
        <v>5</v>
      </c>
      <c r="W68" s="45" t="str">
        <f t="shared" ref="W68:W76" si="57">IF(SUM(T68:V68)=$T$9,"OK","人数不合")</f>
        <v>OK</v>
      </c>
      <c r="Y68" s="50">
        <v>10</v>
      </c>
      <c r="Z68" s="50">
        <v>19</v>
      </c>
      <c r="AA68" s="50">
        <v>5</v>
      </c>
      <c r="AB68" s="45" t="str">
        <f t="shared" ref="AB68:AB76" si="58">IF(SUM(Y68:AA68)=$Y$9,"OK","人数不合")</f>
        <v>OK</v>
      </c>
    </row>
    <row r="69" spans="1:28" ht="33" customHeight="1" x14ac:dyDescent="0.25">
      <c r="A69" s="73">
        <v>3</v>
      </c>
      <c r="B69" s="74"/>
      <c r="C69" s="23" t="s">
        <v>58</v>
      </c>
      <c r="D69" s="38">
        <f t="shared" si="52"/>
        <v>0.36274509803921567</v>
      </c>
      <c r="E69" s="38">
        <f t="shared" si="52"/>
        <v>0.47058823529411764</v>
      </c>
      <c r="F69" s="38">
        <f t="shared" si="52"/>
        <v>0.16666666666666666</v>
      </c>
      <c r="G69" s="39">
        <f t="shared" si="53"/>
        <v>2.1960784313725488</v>
      </c>
      <c r="H69" s="38" t="str">
        <f t="shared" si="49"/>
        <v>B</v>
      </c>
      <c r="J69" s="49">
        <f t="shared" si="54"/>
        <v>37</v>
      </c>
      <c r="K69" s="49">
        <f t="shared" si="50"/>
        <v>48</v>
      </c>
      <c r="L69" s="49">
        <f t="shared" si="51"/>
        <v>17</v>
      </c>
      <c r="M69" s="45" t="str">
        <f t="shared" si="55"/>
        <v>OK</v>
      </c>
      <c r="O69" s="50">
        <v>11</v>
      </c>
      <c r="P69" s="50">
        <v>18</v>
      </c>
      <c r="Q69" s="50">
        <v>5</v>
      </c>
      <c r="R69" s="45" t="str">
        <f t="shared" si="56"/>
        <v>OK</v>
      </c>
      <c r="T69" s="50">
        <v>13</v>
      </c>
      <c r="U69" s="50">
        <v>15</v>
      </c>
      <c r="V69" s="50">
        <v>6</v>
      </c>
      <c r="W69" s="45" t="str">
        <f t="shared" si="57"/>
        <v>OK</v>
      </c>
      <c r="Y69" s="50">
        <v>13</v>
      </c>
      <c r="Z69" s="50">
        <v>15</v>
      </c>
      <c r="AA69" s="50">
        <v>6</v>
      </c>
      <c r="AB69" s="45" t="str">
        <f t="shared" si="58"/>
        <v>OK</v>
      </c>
    </row>
    <row r="70" spans="1:28" ht="33" customHeight="1" x14ac:dyDescent="0.25">
      <c r="A70" s="79">
        <v>4</v>
      </c>
      <c r="B70" s="80"/>
      <c r="C70" s="20" t="s">
        <v>59</v>
      </c>
      <c r="D70" s="38">
        <f t="shared" si="52"/>
        <v>0.53921568627450978</v>
      </c>
      <c r="E70" s="38">
        <f t="shared" si="52"/>
        <v>0.30392156862745096</v>
      </c>
      <c r="F70" s="38">
        <f t="shared" si="52"/>
        <v>0.15686274509803921</v>
      </c>
      <c r="G70" s="39">
        <f t="shared" si="53"/>
        <v>2.3823529411764706</v>
      </c>
      <c r="H70" s="38" t="str">
        <f t="shared" si="49"/>
        <v>B</v>
      </c>
      <c r="J70" s="49">
        <f t="shared" ref="J70" si="59">O70+T70+Y70</f>
        <v>55</v>
      </c>
      <c r="K70" s="49">
        <f t="shared" ref="K70" si="60">P70+U70+Z70</f>
        <v>31</v>
      </c>
      <c r="L70" s="49">
        <f t="shared" ref="L70" si="61">Q70+V70+AA70</f>
        <v>16</v>
      </c>
      <c r="M70" s="45" t="str">
        <f t="shared" si="55"/>
        <v>OK</v>
      </c>
      <c r="O70" s="50">
        <v>15</v>
      </c>
      <c r="P70" s="50">
        <v>12</v>
      </c>
      <c r="Q70" s="50">
        <v>7</v>
      </c>
      <c r="R70" s="45" t="str">
        <f t="shared" si="56"/>
        <v>OK</v>
      </c>
      <c r="T70" s="50">
        <v>20</v>
      </c>
      <c r="U70" s="50">
        <v>8</v>
      </c>
      <c r="V70" s="50">
        <v>6</v>
      </c>
      <c r="W70" s="45" t="str">
        <f t="shared" si="57"/>
        <v>OK</v>
      </c>
      <c r="Y70" s="50">
        <v>20</v>
      </c>
      <c r="Z70" s="50">
        <v>11</v>
      </c>
      <c r="AA70" s="50">
        <v>3</v>
      </c>
      <c r="AB70" s="45" t="str">
        <f t="shared" si="58"/>
        <v>OK</v>
      </c>
    </row>
    <row r="71" spans="1:28" ht="33" customHeight="1" x14ac:dyDescent="0.25">
      <c r="A71" s="59">
        <v>5</v>
      </c>
      <c r="B71" s="60"/>
      <c r="C71" s="11" t="s">
        <v>60</v>
      </c>
      <c r="D71" s="38">
        <f t="shared" si="52"/>
        <v>0.39215686274509803</v>
      </c>
      <c r="E71" s="38">
        <f t="shared" si="52"/>
        <v>0.49019607843137253</v>
      </c>
      <c r="F71" s="38">
        <f t="shared" si="52"/>
        <v>0.11764705882352941</v>
      </c>
      <c r="G71" s="39">
        <f t="shared" si="53"/>
        <v>2.2745098039215685</v>
      </c>
      <c r="H71" s="38" t="str">
        <f>IF(G71&gt;=2.5,"A",IF(AND(G71&gt;=1.5,G71&lt;2.5),"B",IF(AND(G71&gt;0,G71&lt;1.5),"C","")))</f>
        <v>B</v>
      </c>
      <c r="J71" s="49">
        <f t="shared" si="54"/>
        <v>40</v>
      </c>
      <c r="K71" s="49">
        <f t="shared" si="50"/>
        <v>50</v>
      </c>
      <c r="L71" s="49">
        <f t="shared" si="51"/>
        <v>12</v>
      </c>
      <c r="M71" s="45" t="str">
        <f t="shared" si="55"/>
        <v>OK</v>
      </c>
      <c r="O71" s="50">
        <v>11</v>
      </c>
      <c r="P71" s="50">
        <v>19</v>
      </c>
      <c r="Q71" s="50">
        <v>4</v>
      </c>
      <c r="R71" s="45" t="str">
        <f t="shared" si="56"/>
        <v>OK</v>
      </c>
      <c r="T71" s="50">
        <v>13</v>
      </c>
      <c r="U71" s="50">
        <v>16</v>
      </c>
      <c r="V71" s="50">
        <v>5</v>
      </c>
      <c r="W71" s="45" t="str">
        <f t="shared" si="57"/>
        <v>OK</v>
      </c>
      <c r="Y71" s="50">
        <v>16</v>
      </c>
      <c r="Z71" s="50">
        <v>15</v>
      </c>
      <c r="AA71" s="50">
        <v>3</v>
      </c>
      <c r="AB71" s="45" t="str">
        <f t="shared" si="58"/>
        <v>OK</v>
      </c>
    </row>
    <row r="72" spans="1:28" ht="33" customHeight="1" x14ac:dyDescent="0.25">
      <c r="A72" s="69">
        <v>6</v>
      </c>
      <c r="B72" s="70"/>
      <c r="C72" s="24" t="s">
        <v>61</v>
      </c>
      <c r="D72" s="38">
        <f t="shared" si="52"/>
        <v>0.29411764705882354</v>
      </c>
      <c r="E72" s="38">
        <f t="shared" si="52"/>
        <v>0.51960784313725494</v>
      </c>
      <c r="F72" s="38">
        <f t="shared" si="52"/>
        <v>0.18627450980392157</v>
      </c>
      <c r="G72" s="39">
        <f t="shared" si="53"/>
        <v>2.107843137254902</v>
      </c>
      <c r="H72" s="38" t="str">
        <f t="shared" ref="H72:H76" si="62">IF(G72&gt;=2.5,"A",IF(AND(G72&gt;=1.5,G72&lt;2.5),"B",IF(AND(G72&gt;0,G72&lt;1.5),"C","")))</f>
        <v>B</v>
      </c>
      <c r="J72" s="49">
        <f t="shared" si="54"/>
        <v>30</v>
      </c>
      <c r="K72" s="49">
        <f t="shared" si="50"/>
        <v>53</v>
      </c>
      <c r="L72" s="49">
        <f t="shared" si="51"/>
        <v>19</v>
      </c>
      <c r="M72" s="45" t="str">
        <f t="shared" si="55"/>
        <v>OK</v>
      </c>
      <c r="O72" s="50">
        <v>11</v>
      </c>
      <c r="P72" s="50">
        <v>16</v>
      </c>
      <c r="Q72" s="50">
        <v>7</v>
      </c>
      <c r="R72" s="45" t="str">
        <f t="shared" si="56"/>
        <v>OK</v>
      </c>
      <c r="T72" s="50">
        <v>9</v>
      </c>
      <c r="U72" s="50">
        <v>21</v>
      </c>
      <c r="V72" s="50">
        <v>4</v>
      </c>
      <c r="W72" s="45" t="str">
        <f t="shared" si="57"/>
        <v>OK</v>
      </c>
      <c r="Y72" s="50">
        <v>10</v>
      </c>
      <c r="Z72" s="50">
        <v>16</v>
      </c>
      <c r="AA72" s="50">
        <v>8</v>
      </c>
      <c r="AB72" s="45" t="str">
        <f t="shared" si="58"/>
        <v>OK</v>
      </c>
    </row>
    <row r="73" spans="1:28" ht="33" customHeight="1" x14ac:dyDescent="0.25">
      <c r="A73" s="76">
        <v>7</v>
      </c>
      <c r="B73" s="77"/>
      <c r="C73" s="24" t="s">
        <v>62</v>
      </c>
      <c r="D73" s="38">
        <f t="shared" si="52"/>
        <v>0.59803921568627449</v>
      </c>
      <c r="E73" s="38">
        <f t="shared" si="52"/>
        <v>0.37254901960784315</v>
      </c>
      <c r="F73" s="38">
        <f t="shared" si="52"/>
        <v>2.9411764705882353E-2</v>
      </c>
      <c r="G73" s="39">
        <f t="shared" si="53"/>
        <v>2.5686274509803919</v>
      </c>
      <c r="H73" s="38" t="str">
        <f t="shared" si="62"/>
        <v>A</v>
      </c>
      <c r="J73" s="49">
        <f t="shared" si="54"/>
        <v>61</v>
      </c>
      <c r="K73" s="49">
        <f t="shared" si="50"/>
        <v>38</v>
      </c>
      <c r="L73" s="49">
        <f t="shared" si="51"/>
        <v>3</v>
      </c>
      <c r="M73" s="45" t="str">
        <f t="shared" si="55"/>
        <v>OK</v>
      </c>
      <c r="O73" s="50">
        <v>20</v>
      </c>
      <c r="P73" s="50">
        <v>13</v>
      </c>
      <c r="Q73" s="50">
        <v>1</v>
      </c>
      <c r="R73" s="45" t="str">
        <f t="shared" si="56"/>
        <v>OK</v>
      </c>
      <c r="T73" s="50">
        <v>20</v>
      </c>
      <c r="U73" s="50">
        <v>13</v>
      </c>
      <c r="V73" s="50">
        <v>1</v>
      </c>
      <c r="W73" s="45" t="str">
        <f t="shared" si="57"/>
        <v>OK</v>
      </c>
      <c r="Y73" s="50">
        <v>21</v>
      </c>
      <c r="Z73" s="50">
        <v>12</v>
      </c>
      <c r="AA73" s="50">
        <v>1</v>
      </c>
      <c r="AB73" s="45" t="str">
        <f t="shared" si="58"/>
        <v>OK</v>
      </c>
    </row>
    <row r="74" spans="1:28" ht="33" customHeight="1" x14ac:dyDescent="0.25">
      <c r="A74" s="65">
        <v>8</v>
      </c>
      <c r="B74" s="78"/>
      <c r="C74" s="24" t="s">
        <v>63</v>
      </c>
      <c r="D74" s="38">
        <f t="shared" si="52"/>
        <v>0.21568627450980393</v>
      </c>
      <c r="E74" s="38">
        <f t="shared" si="52"/>
        <v>0.53921568627450978</v>
      </c>
      <c r="F74" s="38">
        <f t="shared" si="52"/>
        <v>0.24509803921568626</v>
      </c>
      <c r="G74" s="39">
        <f t="shared" si="53"/>
        <v>1.9705882352941178</v>
      </c>
      <c r="H74" s="38" t="str">
        <f t="shared" si="62"/>
        <v>B</v>
      </c>
      <c r="J74" s="49">
        <f t="shared" si="54"/>
        <v>22</v>
      </c>
      <c r="K74" s="49">
        <f t="shared" si="50"/>
        <v>55</v>
      </c>
      <c r="L74" s="49">
        <f t="shared" si="51"/>
        <v>25</v>
      </c>
      <c r="M74" s="45" t="str">
        <f t="shared" si="55"/>
        <v>OK</v>
      </c>
      <c r="O74" s="50">
        <v>6</v>
      </c>
      <c r="P74" s="50">
        <v>19</v>
      </c>
      <c r="Q74" s="50">
        <v>9</v>
      </c>
      <c r="R74" s="45" t="str">
        <f t="shared" si="56"/>
        <v>OK</v>
      </c>
      <c r="T74" s="50">
        <v>7</v>
      </c>
      <c r="U74" s="50">
        <v>19</v>
      </c>
      <c r="V74" s="50">
        <v>8</v>
      </c>
      <c r="W74" s="45" t="str">
        <f t="shared" si="57"/>
        <v>OK</v>
      </c>
      <c r="Y74" s="50">
        <v>9</v>
      </c>
      <c r="Z74" s="50">
        <v>17</v>
      </c>
      <c r="AA74" s="50">
        <v>8</v>
      </c>
      <c r="AB74" s="45" t="str">
        <f t="shared" si="58"/>
        <v>OK</v>
      </c>
    </row>
    <row r="75" spans="1:28" ht="33" customHeight="1" x14ac:dyDescent="0.25">
      <c r="A75" s="59">
        <v>9</v>
      </c>
      <c r="B75" s="60"/>
      <c r="C75" s="2" t="s">
        <v>64</v>
      </c>
      <c r="D75" s="38">
        <f t="shared" si="52"/>
        <v>9.8039215686274508E-2</v>
      </c>
      <c r="E75" s="38">
        <f t="shared" si="52"/>
        <v>0.5</v>
      </c>
      <c r="F75" s="38">
        <f t="shared" si="52"/>
        <v>0.40196078431372551</v>
      </c>
      <c r="G75" s="39">
        <f t="shared" si="53"/>
        <v>1.6960784313725492</v>
      </c>
      <c r="H75" s="38" t="str">
        <f t="shared" si="62"/>
        <v>B</v>
      </c>
      <c r="J75" s="49">
        <f t="shared" si="54"/>
        <v>10</v>
      </c>
      <c r="K75" s="49">
        <f t="shared" si="50"/>
        <v>51</v>
      </c>
      <c r="L75" s="49">
        <f t="shared" si="51"/>
        <v>41</v>
      </c>
      <c r="M75" s="45" t="str">
        <f t="shared" si="55"/>
        <v>OK</v>
      </c>
      <c r="O75" s="50">
        <v>2</v>
      </c>
      <c r="P75" s="50">
        <v>15</v>
      </c>
      <c r="Q75" s="50">
        <v>17</v>
      </c>
      <c r="R75" s="45" t="str">
        <f t="shared" si="56"/>
        <v>OK</v>
      </c>
      <c r="T75" s="50">
        <v>4</v>
      </c>
      <c r="U75" s="50">
        <v>19</v>
      </c>
      <c r="V75" s="50">
        <v>11</v>
      </c>
      <c r="W75" s="45" t="str">
        <f t="shared" si="57"/>
        <v>OK</v>
      </c>
      <c r="Y75" s="50">
        <v>4</v>
      </c>
      <c r="Z75" s="50">
        <v>17</v>
      </c>
      <c r="AA75" s="50">
        <v>13</v>
      </c>
      <c r="AB75" s="45" t="str">
        <f t="shared" si="58"/>
        <v>OK</v>
      </c>
    </row>
    <row r="76" spans="1:28" ht="33" customHeight="1" x14ac:dyDescent="0.25">
      <c r="A76" s="71">
        <v>10</v>
      </c>
      <c r="B76" s="72"/>
      <c r="C76" s="25" t="s">
        <v>65</v>
      </c>
      <c r="D76" s="38">
        <f t="shared" si="52"/>
        <v>0.56862745098039214</v>
      </c>
      <c r="E76" s="38">
        <f t="shared" si="52"/>
        <v>0.34313725490196079</v>
      </c>
      <c r="F76" s="38">
        <f t="shared" si="52"/>
        <v>8.8235294117647065E-2</v>
      </c>
      <c r="G76" s="39">
        <f t="shared" si="53"/>
        <v>2.4803921568627452</v>
      </c>
      <c r="H76" s="38" t="str">
        <f t="shared" si="62"/>
        <v>B</v>
      </c>
      <c r="J76" s="49">
        <f t="shared" si="54"/>
        <v>58</v>
      </c>
      <c r="K76" s="49">
        <f t="shared" si="50"/>
        <v>35</v>
      </c>
      <c r="L76" s="49">
        <f t="shared" si="51"/>
        <v>9</v>
      </c>
      <c r="M76" s="45" t="str">
        <f t="shared" si="55"/>
        <v>OK</v>
      </c>
      <c r="O76" s="50">
        <v>19</v>
      </c>
      <c r="P76" s="50">
        <v>12</v>
      </c>
      <c r="Q76" s="50">
        <v>3</v>
      </c>
      <c r="R76" s="45" t="str">
        <f t="shared" si="56"/>
        <v>OK</v>
      </c>
      <c r="T76" s="50">
        <v>18</v>
      </c>
      <c r="U76" s="50">
        <v>13</v>
      </c>
      <c r="V76" s="50">
        <v>3</v>
      </c>
      <c r="W76" s="45" t="str">
        <f t="shared" si="57"/>
        <v>OK</v>
      </c>
      <c r="Y76" s="50">
        <v>21</v>
      </c>
      <c r="Z76" s="50">
        <v>10</v>
      </c>
      <c r="AA76" s="50">
        <v>3</v>
      </c>
      <c r="AB76" s="45" t="str">
        <f t="shared" si="58"/>
        <v>OK</v>
      </c>
    </row>
    <row r="77" spans="1:28" ht="21" customHeight="1" x14ac:dyDescent="0.25"/>
  </sheetData>
  <mergeCells count="77">
    <mergeCell ref="A73:B73"/>
    <mergeCell ref="A74:B74"/>
    <mergeCell ref="A75:B75"/>
    <mergeCell ref="A76:B76"/>
    <mergeCell ref="A67:B67"/>
    <mergeCell ref="A68:B68"/>
    <mergeCell ref="A69:B69"/>
    <mergeCell ref="A70:B70"/>
    <mergeCell ref="A71:B71"/>
    <mergeCell ref="A72:B72"/>
    <mergeCell ref="H65:H66"/>
    <mergeCell ref="A56:B56"/>
    <mergeCell ref="A57:B57"/>
    <mergeCell ref="A58:B58"/>
    <mergeCell ref="A59:B59"/>
    <mergeCell ref="A60:B60"/>
    <mergeCell ref="A61:B61"/>
    <mergeCell ref="A62:B62"/>
    <mergeCell ref="A65:B66"/>
    <mergeCell ref="C65:C66"/>
    <mergeCell ref="D65:F65"/>
    <mergeCell ref="G65:G66"/>
    <mergeCell ref="D51:F51"/>
    <mergeCell ref="G51:G52"/>
    <mergeCell ref="H51:H52"/>
    <mergeCell ref="A53:B53"/>
    <mergeCell ref="A54:B54"/>
    <mergeCell ref="A55:B55"/>
    <mergeCell ref="A45:B45"/>
    <mergeCell ref="A46:B46"/>
    <mergeCell ref="A47:B47"/>
    <mergeCell ref="A48:B48"/>
    <mergeCell ref="A50:C50"/>
    <mergeCell ref="A51:B52"/>
    <mergeCell ref="C51:C52"/>
    <mergeCell ref="A44:B44"/>
    <mergeCell ref="A34:B34"/>
    <mergeCell ref="A37:B38"/>
    <mergeCell ref="C37:C38"/>
    <mergeCell ref="D37:F37"/>
    <mergeCell ref="A39:B39"/>
    <mergeCell ref="A40:B40"/>
    <mergeCell ref="A41:B41"/>
    <mergeCell ref="A42:B42"/>
    <mergeCell ref="A43:B43"/>
    <mergeCell ref="G37:G38"/>
    <mergeCell ref="H37:H38"/>
    <mergeCell ref="A28:B28"/>
    <mergeCell ref="A29:B29"/>
    <mergeCell ref="A30:B30"/>
    <mergeCell ref="A31:B31"/>
    <mergeCell ref="A32:B32"/>
    <mergeCell ref="A33:B33"/>
    <mergeCell ref="D23:F23"/>
    <mergeCell ref="G23:G24"/>
    <mergeCell ref="H23:H24"/>
    <mergeCell ref="A25:B25"/>
    <mergeCell ref="A26:B26"/>
    <mergeCell ref="A27:B27"/>
    <mergeCell ref="A18:B18"/>
    <mergeCell ref="A19:B19"/>
    <mergeCell ref="A20:B20"/>
    <mergeCell ref="A22:C22"/>
    <mergeCell ref="A23:B24"/>
    <mergeCell ref="C23:C24"/>
    <mergeCell ref="H9:H10"/>
    <mergeCell ref="A11:B11"/>
    <mergeCell ref="A17:B17"/>
    <mergeCell ref="A9:B10"/>
    <mergeCell ref="C9:C10"/>
    <mergeCell ref="D9:F9"/>
    <mergeCell ref="G9:G10"/>
    <mergeCell ref="A12:B12"/>
    <mergeCell ref="A13:B13"/>
    <mergeCell ref="A14:B14"/>
    <mergeCell ref="A15:B15"/>
    <mergeCell ref="A16:B16"/>
  </mergeCells>
  <phoneticPr fontId="2"/>
  <conditionalFormatting sqref="M1:M20">
    <cfRule type="containsText" dxfId="25" priority="101" operator="containsText" text="OK">
      <formula>NOT(ISERROR(SEARCH("OK",M1)))</formula>
    </cfRule>
    <cfRule type="containsText" dxfId="24" priority="102" operator="containsText" text="人数不合">
      <formula>NOT(ISERROR(SEARCH("人数不合",M1)))</formula>
    </cfRule>
  </conditionalFormatting>
  <conditionalFormatting sqref="M22:M34">
    <cfRule type="containsText" dxfId="23" priority="55" operator="containsText" text="OK">
      <formula>NOT(ISERROR(SEARCH("OK",M22)))</formula>
    </cfRule>
    <cfRule type="containsText" dxfId="22" priority="56" operator="containsText" text="人数不合">
      <formula>NOT(ISERROR(SEARCH("人数不合",M22)))</formula>
    </cfRule>
  </conditionalFormatting>
  <conditionalFormatting sqref="M36:M1048576">
    <cfRule type="containsText" dxfId="21" priority="13" operator="containsText" text="OK">
      <formula>NOT(ISERROR(SEARCH("OK",M36)))</formula>
    </cfRule>
    <cfRule type="containsText" dxfId="20" priority="14" operator="containsText" text="人数不合">
      <formula>NOT(ISERROR(SEARCH("人数不合",M36)))</formula>
    </cfRule>
  </conditionalFormatting>
  <conditionalFormatting sqref="R1:R20">
    <cfRule type="containsText" dxfId="19" priority="61" operator="containsText" text="OK">
      <formula>NOT(ISERROR(SEARCH("OK",R1)))</formula>
    </cfRule>
    <cfRule type="containsText" dxfId="18" priority="62" operator="containsText" text="人数不合">
      <formula>NOT(ISERROR(SEARCH("人数不合",R1)))</formula>
    </cfRule>
  </conditionalFormatting>
  <conditionalFormatting sqref="R22:R34">
    <cfRule type="containsText" dxfId="17" priority="47" operator="containsText" text="OK">
      <formula>NOT(ISERROR(SEARCH("OK",R22)))</formula>
    </cfRule>
    <cfRule type="containsText" dxfId="16" priority="48" operator="containsText" text="人数不合">
      <formula>NOT(ISERROR(SEARCH("人数不合",R22)))</formula>
    </cfRule>
  </conditionalFormatting>
  <conditionalFormatting sqref="R36:R1048576">
    <cfRule type="containsText" dxfId="15" priority="5" operator="containsText" text="OK">
      <formula>NOT(ISERROR(SEARCH("OK",R36)))</formula>
    </cfRule>
    <cfRule type="containsText" dxfId="14" priority="6" operator="containsText" text="人数不合">
      <formula>NOT(ISERROR(SEARCH("人数不合",R36)))</formula>
    </cfRule>
  </conditionalFormatting>
  <conditionalFormatting sqref="W1:W20">
    <cfRule type="containsText" dxfId="13" priority="59" operator="containsText" text="OK">
      <formula>NOT(ISERROR(SEARCH("OK",W1)))</formula>
    </cfRule>
    <cfRule type="containsText" dxfId="12" priority="60" operator="containsText" text="人数不合">
      <formula>NOT(ISERROR(SEARCH("人数不合",W1)))</formula>
    </cfRule>
  </conditionalFormatting>
  <conditionalFormatting sqref="W22:W34">
    <cfRule type="containsText" dxfId="11" priority="45" operator="containsText" text="OK">
      <formula>NOT(ISERROR(SEARCH("OK",W22)))</formula>
    </cfRule>
    <cfRule type="containsText" dxfId="10" priority="46" operator="containsText" text="人数不合">
      <formula>NOT(ISERROR(SEARCH("人数不合",W22)))</formula>
    </cfRule>
  </conditionalFormatting>
  <conditionalFormatting sqref="W36:W1048576">
    <cfRule type="containsText" dxfId="9" priority="3" operator="containsText" text="OK">
      <formula>NOT(ISERROR(SEARCH("OK",W36)))</formula>
    </cfRule>
    <cfRule type="containsText" dxfId="8" priority="4" operator="containsText" text="人数不合">
      <formula>NOT(ISERROR(SEARCH("人数不合",W36)))</formula>
    </cfRule>
  </conditionalFormatting>
  <conditionalFormatting sqref="AB1:AB20">
    <cfRule type="containsText" dxfId="7" priority="57" operator="containsText" text="OK">
      <formula>NOT(ISERROR(SEARCH("OK",AB1)))</formula>
    </cfRule>
    <cfRule type="containsText" dxfId="6" priority="58" operator="containsText" text="人数不合">
      <formula>NOT(ISERROR(SEARCH("人数不合",AB1)))</formula>
    </cfRule>
  </conditionalFormatting>
  <conditionalFormatting sqref="AB22:AB34">
    <cfRule type="containsText" dxfId="5" priority="43" operator="containsText" text="OK">
      <formula>NOT(ISERROR(SEARCH("OK",AB22)))</formula>
    </cfRule>
    <cfRule type="containsText" dxfId="4" priority="44" operator="containsText" text="人数不合">
      <formula>NOT(ISERROR(SEARCH("人数不合",AB22)))</formula>
    </cfRule>
  </conditionalFormatting>
  <conditionalFormatting sqref="AB36:AB1048576">
    <cfRule type="containsText" dxfId="3" priority="1" operator="containsText" text="OK">
      <formula>NOT(ISERROR(SEARCH("OK",AB36)))</formula>
    </cfRule>
    <cfRule type="containsText" dxfId="2" priority="2" operator="containsText" text="人数不合">
      <formula>NOT(ISERROR(SEARCH("人数不合",AB36)))</formula>
    </cfRule>
  </conditionalFormatting>
  <pageMargins left="0.7" right="0.7" top="0.75" bottom="0.75" header="0.3" footer="0.3"/>
  <pageSetup paperSize="9" scale="74" fitToHeight="0" orientation="portrait" r:id="rId1"/>
  <rowBreaks count="2" manualBreakCount="2">
    <brk id="34" max="7" man="1"/>
    <brk id="6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7"/>
  <sheetViews>
    <sheetView workbookViewId="0">
      <selection activeCell="I17" sqref="I17"/>
    </sheetView>
  </sheetViews>
  <sheetFormatPr defaultColWidth="9.33203125" defaultRowHeight="14.4" x14ac:dyDescent="0.25"/>
  <cols>
    <col min="1" max="2" width="4.6640625" style="6" customWidth="1"/>
    <col min="3" max="3" width="54.6640625" style="1" customWidth="1"/>
    <col min="4" max="6" width="12.6640625" style="6" customWidth="1"/>
    <col min="7" max="7" width="12.6640625" style="7" customWidth="1"/>
    <col min="8" max="8" width="15.44140625" style="6" customWidth="1"/>
    <col min="9" max="9" width="9.33203125" style="1" customWidth="1"/>
    <col min="10" max="12" width="9.33203125" style="28"/>
    <col min="13" max="13" width="15" style="28" customWidth="1"/>
    <col min="14" max="16384" width="9.33203125" style="1"/>
  </cols>
  <sheetData>
    <row r="1" spans="1:13" ht="18.899999999999999" customHeight="1" x14ac:dyDescent="0.25">
      <c r="A1" s="3" t="s">
        <v>11</v>
      </c>
      <c r="B1" s="4"/>
      <c r="C1" s="4"/>
    </row>
    <row r="2" spans="1:13" x14ac:dyDescent="0.25">
      <c r="A2" s="4"/>
      <c r="B2" s="4"/>
      <c r="C2" s="4"/>
    </row>
    <row r="3" spans="1:13" ht="15.9" customHeight="1" x14ac:dyDescent="0.25">
      <c r="A3" s="5" t="s">
        <v>70</v>
      </c>
      <c r="B3" s="4"/>
      <c r="C3" s="4"/>
    </row>
    <row r="4" spans="1:13" ht="15.9" customHeight="1" x14ac:dyDescent="0.25">
      <c r="A4" s="5"/>
      <c r="B4" s="4" t="s">
        <v>12</v>
      </c>
      <c r="C4" s="4"/>
    </row>
    <row r="5" spans="1:13" ht="15.9" customHeight="1" x14ac:dyDescent="0.25">
      <c r="A5" s="5" t="s">
        <v>69</v>
      </c>
      <c r="B5" s="4"/>
      <c r="C5" s="4"/>
    </row>
    <row r="6" spans="1:13" ht="15.9" customHeight="1" x14ac:dyDescent="0.25">
      <c r="A6" s="5"/>
      <c r="B6" s="4"/>
      <c r="C6" s="4" t="s">
        <v>66</v>
      </c>
    </row>
    <row r="7" spans="1:13" ht="15.9" customHeight="1" x14ac:dyDescent="0.25">
      <c r="A7" s="27" t="s">
        <v>0</v>
      </c>
      <c r="B7" s="27"/>
      <c r="C7" s="5"/>
      <c r="D7" s="8"/>
      <c r="E7" s="8"/>
      <c r="F7" s="8"/>
      <c r="G7" s="9"/>
      <c r="H7" s="8"/>
    </row>
    <row r="8" spans="1:13" ht="18.899999999999999" customHeight="1" x14ac:dyDescent="0.25">
      <c r="A8" s="35" t="s">
        <v>67</v>
      </c>
      <c r="B8" s="35"/>
      <c r="C8" s="35"/>
      <c r="J8" s="26" t="s">
        <v>75</v>
      </c>
    </row>
    <row r="9" spans="1:13" ht="15.9" customHeight="1" x14ac:dyDescent="0.25">
      <c r="A9" s="52" t="s">
        <v>1</v>
      </c>
      <c r="B9" s="52"/>
      <c r="C9" s="53" t="s">
        <v>2</v>
      </c>
      <c r="D9" s="52" t="s">
        <v>9</v>
      </c>
      <c r="E9" s="52"/>
      <c r="F9" s="52"/>
      <c r="G9" s="54" t="s">
        <v>7</v>
      </c>
      <c r="H9" s="52" t="s">
        <v>8</v>
      </c>
      <c r="J9" s="30">
        <v>108</v>
      </c>
    </row>
    <row r="10" spans="1:13" ht="15.9" customHeight="1" x14ac:dyDescent="0.25">
      <c r="A10" s="52"/>
      <c r="B10" s="52"/>
      <c r="C10" s="53"/>
      <c r="D10" s="36" t="s">
        <v>3</v>
      </c>
      <c r="E10" s="36" t="s">
        <v>4</v>
      </c>
      <c r="F10" s="36" t="s">
        <v>5</v>
      </c>
      <c r="G10" s="54"/>
      <c r="H10" s="52"/>
      <c r="J10" s="28" t="s">
        <v>10</v>
      </c>
      <c r="M10" s="28" t="s">
        <v>6</v>
      </c>
    </row>
    <row r="11" spans="1:13" ht="33" customHeight="1" x14ac:dyDescent="0.25">
      <c r="A11" s="52">
        <v>1</v>
      </c>
      <c r="B11" s="52"/>
      <c r="C11" s="37" t="s">
        <v>13</v>
      </c>
      <c r="D11" s="38">
        <f>J11/$J$9</f>
        <v>1</v>
      </c>
      <c r="E11" s="38">
        <f>K11/$J$9</f>
        <v>0</v>
      </c>
      <c r="F11" s="38">
        <f>L11/$J$9</f>
        <v>0</v>
      </c>
      <c r="G11" s="39">
        <f>(D11*3+E11*2+F11*1)</f>
        <v>3</v>
      </c>
      <c r="H11" s="38" t="str">
        <f t="shared" ref="H11:H14" si="0">IF(G11&gt;=2.5,"A",IF(AND(G11&gt;=1.5,G11&lt;2.5),"B",IF(AND(G11&gt;0,G11&lt;1.5),"C","")))</f>
        <v>A</v>
      </c>
      <c r="J11" s="34">
        <v>108</v>
      </c>
      <c r="K11" s="34"/>
      <c r="L11" s="34"/>
      <c r="M11" s="30" t="str">
        <f>IF(SUM(J11:L11)=$J$9,"ok","人数不合")</f>
        <v>ok</v>
      </c>
    </row>
    <row r="12" spans="1:13" ht="30" customHeight="1" x14ac:dyDescent="0.25">
      <c r="A12" s="52">
        <v>2</v>
      </c>
      <c r="B12" s="52"/>
      <c r="C12" s="40" t="s">
        <v>14</v>
      </c>
      <c r="D12" s="38">
        <f t="shared" ref="D12:D20" si="1">J12/$J$9</f>
        <v>0</v>
      </c>
      <c r="E12" s="38">
        <f t="shared" ref="E12:E20" si="2">K12/$J$9</f>
        <v>1</v>
      </c>
      <c r="F12" s="38">
        <f t="shared" ref="F12:F20" si="3">L12/$J$9</f>
        <v>0</v>
      </c>
      <c r="G12" s="39">
        <f t="shared" ref="G12:G20" si="4">(D12*3+E12*2+F12*1)</f>
        <v>2</v>
      </c>
      <c r="H12" s="38" t="str">
        <f t="shared" si="0"/>
        <v>B</v>
      </c>
      <c r="J12" s="34"/>
      <c r="K12" s="34">
        <v>108</v>
      </c>
      <c r="L12" s="34"/>
      <c r="M12" s="30" t="str">
        <f t="shared" ref="M12:M20" si="5">IF(SUM(J12:L12)=$J$9,"ok","人数不合")</f>
        <v>ok</v>
      </c>
    </row>
    <row r="13" spans="1:13" ht="33" customHeight="1" x14ac:dyDescent="0.25">
      <c r="A13" s="52">
        <v>3</v>
      </c>
      <c r="B13" s="52"/>
      <c r="C13" s="37" t="s">
        <v>15</v>
      </c>
      <c r="D13" s="38">
        <f t="shared" si="1"/>
        <v>0</v>
      </c>
      <c r="E13" s="38">
        <f t="shared" si="2"/>
        <v>0</v>
      </c>
      <c r="F13" s="38">
        <f t="shared" si="3"/>
        <v>1</v>
      </c>
      <c r="G13" s="39">
        <f t="shared" si="4"/>
        <v>1</v>
      </c>
      <c r="H13" s="38" t="str">
        <f t="shared" si="0"/>
        <v>C</v>
      </c>
      <c r="J13" s="34"/>
      <c r="K13" s="34"/>
      <c r="L13" s="34">
        <v>108</v>
      </c>
      <c r="M13" s="30" t="str">
        <f t="shared" si="5"/>
        <v>ok</v>
      </c>
    </row>
    <row r="14" spans="1:13" ht="29.25" customHeight="1" x14ac:dyDescent="0.25">
      <c r="A14" s="52">
        <v>4</v>
      </c>
      <c r="B14" s="52"/>
      <c r="C14" s="37" t="s">
        <v>16</v>
      </c>
      <c r="D14" s="38">
        <f t="shared" si="1"/>
        <v>0.33333333333333331</v>
      </c>
      <c r="E14" s="38">
        <f t="shared" si="2"/>
        <v>0.33333333333333331</v>
      </c>
      <c r="F14" s="38">
        <f t="shared" si="3"/>
        <v>0.33333333333333331</v>
      </c>
      <c r="G14" s="39">
        <f t="shared" si="4"/>
        <v>1.9999999999999998</v>
      </c>
      <c r="H14" s="38" t="str">
        <f t="shared" si="0"/>
        <v>B</v>
      </c>
      <c r="J14" s="34">
        <v>36</v>
      </c>
      <c r="K14" s="34">
        <v>36</v>
      </c>
      <c r="L14" s="34">
        <v>36</v>
      </c>
      <c r="M14" s="30" t="str">
        <f t="shared" si="5"/>
        <v>ok</v>
      </c>
    </row>
    <row r="15" spans="1:13" ht="33" customHeight="1" x14ac:dyDescent="0.25">
      <c r="A15" s="52">
        <v>5</v>
      </c>
      <c r="B15" s="52"/>
      <c r="C15" s="37" t="s">
        <v>17</v>
      </c>
      <c r="D15" s="38">
        <f t="shared" si="1"/>
        <v>0</v>
      </c>
      <c r="E15" s="38">
        <f t="shared" si="2"/>
        <v>0</v>
      </c>
      <c r="F15" s="38">
        <f t="shared" si="3"/>
        <v>0</v>
      </c>
      <c r="G15" s="39">
        <f t="shared" si="4"/>
        <v>0</v>
      </c>
      <c r="H15" s="38" t="str">
        <f>IF(G15&gt;=2.5,"A",IF(AND(G15&gt;=1.5,G15&lt;2.5),"B",IF(AND(G15&gt;0,G15&lt;1.5),"C","")))</f>
        <v/>
      </c>
      <c r="J15" s="34"/>
      <c r="K15" s="34"/>
      <c r="L15" s="34"/>
      <c r="M15" s="30" t="str">
        <f t="shared" si="5"/>
        <v>人数不合</v>
      </c>
    </row>
    <row r="16" spans="1:13" ht="33" customHeight="1" x14ac:dyDescent="0.25">
      <c r="A16" s="52">
        <v>6</v>
      </c>
      <c r="B16" s="52"/>
      <c r="C16" s="40" t="s">
        <v>18</v>
      </c>
      <c r="D16" s="38">
        <f t="shared" si="1"/>
        <v>0</v>
      </c>
      <c r="E16" s="38">
        <f t="shared" si="2"/>
        <v>0</v>
      </c>
      <c r="F16" s="38">
        <f t="shared" si="3"/>
        <v>0</v>
      </c>
      <c r="G16" s="39">
        <f t="shared" si="4"/>
        <v>0</v>
      </c>
      <c r="H16" s="38" t="str">
        <f t="shared" ref="H16:H20" si="6">IF(G16&gt;=2.5,"A",IF(AND(G16&gt;=1.5,G16&lt;2.5),"B",IF(AND(G16&gt;0,G16&lt;1.5),"C","")))</f>
        <v/>
      </c>
      <c r="J16" s="34"/>
      <c r="K16" s="34"/>
      <c r="L16" s="34"/>
      <c r="M16" s="30" t="str">
        <f t="shared" si="5"/>
        <v>人数不合</v>
      </c>
    </row>
    <row r="17" spans="1:13" ht="33" customHeight="1" x14ac:dyDescent="0.25">
      <c r="A17" s="52">
        <v>7</v>
      </c>
      <c r="B17" s="52"/>
      <c r="C17" s="40" t="s">
        <v>19</v>
      </c>
      <c r="D17" s="38">
        <f t="shared" si="1"/>
        <v>0</v>
      </c>
      <c r="E17" s="38">
        <f t="shared" si="2"/>
        <v>0</v>
      </c>
      <c r="F17" s="38">
        <f t="shared" si="3"/>
        <v>0</v>
      </c>
      <c r="G17" s="39">
        <f t="shared" si="4"/>
        <v>0</v>
      </c>
      <c r="H17" s="38" t="str">
        <f t="shared" si="6"/>
        <v/>
      </c>
      <c r="J17" s="34"/>
      <c r="K17" s="34"/>
      <c r="L17" s="34"/>
      <c r="M17" s="30" t="str">
        <f t="shared" si="5"/>
        <v>人数不合</v>
      </c>
    </row>
    <row r="18" spans="1:13" ht="33" customHeight="1" x14ac:dyDescent="0.25">
      <c r="A18" s="52">
        <v>8</v>
      </c>
      <c r="B18" s="52"/>
      <c r="C18" s="40" t="s">
        <v>20</v>
      </c>
      <c r="D18" s="38">
        <f t="shared" si="1"/>
        <v>0</v>
      </c>
      <c r="E18" s="38">
        <f t="shared" si="2"/>
        <v>0</v>
      </c>
      <c r="F18" s="38">
        <f t="shared" si="3"/>
        <v>0</v>
      </c>
      <c r="G18" s="39">
        <f t="shared" si="4"/>
        <v>0</v>
      </c>
      <c r="H18" s="38" t="str">
        <f t="shared" si="6"/>
        <v/>
      </c>
      <c r="J18" s="34"/>
      <c r="K18" s="34"/>
      <c r="L18" s="34"/>
      <c r="M18" s="30" t="str">
        <f t="shared" si="5"/>
        <v>人数不合</v>
      </c>
    </row>
    <row r="19" spans="1:13" ht="31.5" customHeight="1" x14ac:dyDescent="0.25">
      <c r="A19" s="52">
        <v>9</v>
      </c>
      <c r="B19" s="52"/>
      <c r="C19" s="40" t="s">
        <v>21</v>
      </c>
      <c r="D19" s="38">
        <f t="shared" si="1"/>
        <v>0</v>
      </c>
      <c r="E19" s="38">
        <f t="shared" si="2"/>
        <v>0</v>
      </c>
      <c r="F19" s="38">
        <f t="shared" si="3"/>
        <v>0</v>
      </c>
      <c r="G19" s="39">
        <f t="shared" si="4"/>
        <v>0</v>
      </c>
      <c r="H19" s="38" t="str">
        <f t="shared" si="6"/>
        <v/>
      </c>
      <c r="J19" s="34"/>
      <c r="K19" s="34"/>
      <c r="L19" s="34"/>
      <c r="M19" s="30" t="str">
        <f t="shared" si="5"/>
        <v>人数不合</v>
      </c>
    </row>
    <row r="20" spans="1:13" ht="33.75" customHeight="1" x14ac:dyDescent="0.25">
      <c r="A20" s="57">
        <v>10</v>
      </c>
      <c r="B20" s="57"/>
      <c r="C20" s="40" t="s">
        <v>22</v>
      </c>
      <c r="D20" s="38">
        <f t="shared" si="1"/>
        <v>0</v>
      </c>
      <c r="E20" s="38">
        <f t="shared" si="2"/>
        <v>0</v>
      </c>
      <c r="F20" s="38">
        <f t="shared" si="3"/>
        <v>0</v>
      </c>
      <c r="G20" s="39">
        <f t="shared" si="4"/>
        <v>0</v>
      </c>
      <c r="H20" s="38" t="str">
        <f t="shared" si="6"/>
        <v/>
      </c>
      <c r="J20" s="34"/>
      <c r="K20" s="34"/>
      <c r="L20" s="34"/>
      <c r="M20" s="30" t="str">
        <f t="shared" si="5"/>
        <v>人数不合</v>
      </c>
    </row>
    <row r="21" spans="1:13" ht="23.25" customHeight="1" x14ac:dyDescent="0.25">
      <c r="A21" s="8"/>
      <c r="B21" s="8"/>
      <c r="C21" s="41"/>
      <c r="D21" s="42"/>
      <c r="E21" s="42"/>
      <c r="F21" s="42"/>
      <c r="G21" s="43"/>
      <c r="H21" s="42"/>
      <c r="I21" s="42"/>
      <c r="J21" s="42"/>
      <c r="K21" s="42"/>
      <c r="L21" s="42"/>
      <c r="M21" s="42"/>
    </row>
    <row r="22" spans="1:13" s="4" customFormat="1" ht="20.25" customHeight="1" x14ac:dyDescent="0.25">
      <c r="A22" s="58" t="s">
        <v>68</v>
      </c>
      <c r="B22" s="58"/>
      <c r="C22" s="58"/>
      <c r="D22" s="14"/>
      <c r="E22" s="14"/>
      <c r="F22" s="14"/>
      <c r="G22" s="15"/>
      <c r="H22" s="14"/>
      <c r="J22" s="28"/>
      <c r="K22" s="28"/>
      <c r="L22" s="28"/>
      <c r="M22" s="28"/>
    </row>
    <row r="23" spans="1:13" ht="15.9" customHeight="1" x14ac:dyDescent="0.25">
      <c r="A23" s="59" t="s">
        <v>1</v>
      </c>
      <c r="B23" s="60"/>
      <c r="C23" s="63" t="s">
        <v>2</v>
      </c>
      <c r="D23" s="65" t="s">
        <v>9</v>
      </c>
      <c r="E23" s="66"/>
      <c r="F23" s="66"/>
      <c r="G23" s="67" t="s">
        <v>7</v>
      </c>
      <c r="H23" s="68" t="s">
        <v>8</v>
      </c>
    </row>
    <row r="24" spans="1:13" ht="15.9" customHeight="1" x14ac:dyDescent="0.25">
      <c r="A24" s="61"/>
      <c r="B24" s="62"/>
      <c r="C24" s="64"/>
      <c r="D24" s="13" t="s">
        <v>3</v>
      </c>
      <c r="E24" s="13" t="s">
        <v>4</v>
      </c>
      <c r="F24" s="13" t="s">
        <v>5</v>
      </c>
      <c r="G24" s="67"/>
      <c r="H24" s="68"/>
      <c r="J24" s="28" t="s">
        <v>10</v>
      </c>
      <c r="M24" s="28" t="s">
        <v>6</v>
      </c>
    </row>
    <row r="25" spans="1:13" ht="33" customHeight="1" x14ac:dyDescent="0.25">
      <c r="A25" s="55">
        <v>1</v>
      </c>
      <c r="B25" s="56"/>
      <c r="C25" s="2" t="s">
        <v>23</v>
      </c>
      <c r="D25" s="38">
        <f>J25/$J$9</f>
        <v>0</v>
      </c>
      <c r="E25" s="38">
        <f>K25/$J$9</f>
        <v>0</v>
      </c>
      <c r="F25" s="38">
        <f>L25/$J$9</f>
        <v>0</v>
      </c>
      <c r="G25" s="39">
        <f>(D25*3+E25*2+F25*1)</f>
        <v>0</v>
      </c>
      <c r="H25" s="38" t="str">
        <f t="shared" ref="H25:H28" si="7">IF(G25&gt;=2.5,"A",IF(AND(G25&gt;=1.5,G25&lt;2.5),"B",IF(AND(G25&gt;0,G25&lt;1.5),"C","")))</f>
        <v/>
      </c>
      <c r="J25" s="34"/>
      <c r="K25" s="34"/>
      <c r="L25" s="34"/>
      <c r="M25" s="30" t="str">
        <f>IF(SUM(J25:L25)=$J$9,"ok","人数不合")</f>
        <v>人数不合</v>
      </c>
    </row>
    <row r="26" spans="1:13" ht="33" customHeight="1" x14ac:dyDescent="0.25">
      <c r="A26" s="69">
        <v>2</v>
      </c>
      <c r="B26" s="70"/>
      <c r="C26" s="17" t="s">
        <v>24</v>
      </c>
      <c r="D26" s="38">
        <f t="shared" ref="D26:D34" si="8">J26/$J$9</f>
        <v>0</v>
      </c>
      <c r="E26" s="38">
        <f t="shared" ref="E26:E34" si="9">K26/$J$9</f>
        <v>0</v>
      </c>
      <c r="F26" s="38">
        <f t="shared" ref="F26:F34" si="10">L26/$J$9</f>
        <v>0</v>
      </c>
      <c r="G26" s="39">
        <f t="shared" ref="G26:G34" si="11">(D26*3+E26*2+F26*1)</f>
        <v>0</v>
      </c>
      <c r="H26" s="38" t="str">
        <f t="shared" si="7"/>
        <v/>
      </c>
      <c r="J26" s="34"/>
      <c r="K26" s="34"/>
      <c r="L26" s="34"/>
      <c r="M26" s="30" t="str">
        <f t="shared" ref="M26:M34" si="12">IF(SUM(J26:L26)=$J$9,"ok","人数不合")</f>
        <v>人数不合</v>
      </c>
    </row>
    <row r="27" spans="1:13" ht="33" customHeight="1" x14ac:dyDescent="0.25">
      <c r="A27" s="55">
        <v>3</v>
      </c>
      <c r="B27" s="56"/>
      <c r="C27" s="17" t="s">
        <v>25</v>
      </c>
      <c r="D27" s="38">
        <f t="shared" si="8"/>
        <v>0</v>
      </c>
      <c r="E27" s="38">
        <f t="shared" si="9"/>
        <v>0</v>
      </c>
      <c r="F27" s="38">
        <f t="shared" si="10"/>
        <v>0</v>
      </c>
      <c r="G27" s="39">
        <f t="shared" si="11"/>
        <v>0</v>
      </c>
      <c r="H27" s="38" t="str">
        <f t="shared" si="7"/>
        <v/>
      </c>
      <c r="J27" s="34"/>
      <c r="K27" s="34"/>
      <c r="L27" s="34"/>
      <c r="M27" s="30" t="str">
        <f t="shared" si="12"/>
        <v>人数不合</v>
      </c>
    </row>
    <row r="28" spans="1:13" ht="33" customHeight="1" x14ac:dyDescent="0.25">
      <c r="A28" s="69">
        <v>4</v>
      </c>
      <c r="B28" s="70"/>
      <c r="C28" s="17" t="s">
        <v>26</v>
      </c>
      <c r="D28" s="38">
        <f t="shared" si="8"/>
        <v>0</v>
      </c>
      <c r="E28" s="38">
        <f t="shared" si="9"/>
        <v>0</v>
      </c>
      <c r="F28" s="38">
        <f t="shared" si="10"/>
        <v>0</v>
      </c>
      <c r="G28" s="39">
        <f t="shared" si="11"/>
        <v>0</v>
      </c>
      <c r="H28" s="38" t="str">
        <f t="shared" si="7"/>
        <v/>
      </c>
      <c r="J28" s="34"/>
      <c r="K28" s="34"/>
      <c r="L28" s="34"/>
      <c r="M28" s="30" t="str">
        <f t="shared" si="12"/>
        <v>人数不合</v>
      </c>
    </row>
    <row r="29" spans="1:13" ht="31.5" customHeight="1" x14ac:dyDescent="0.25">
      <c r="A29" s="55">
        <v>5</v>
      </c>
      <c r="B29" s="56"/>
      <c r="C29" s="17" t="s">
        <v>27</v>
      </c>
      <c r="D29" s="38">
        <f t="shared" si="8"/>
        <v>0</v>
      </c>
      <c r="E29" s="38">
        <f t="shared" si="9"/>
        <v>0</v>
      </c>
      <c r="F29" s="38">
        <f t="shared" si="10"/>
        <v>0</v>
      </c>
      <c r="G29" s="39">
        <f t="shared" si="11"/>
        <v>0</v>
      </c>
      <c r="H29" s="38" t="str">
        <f>IF(G29&gt;=2.5,"A",IF(AND(G29&gt;=1.5,G29&lt;2.5),"B",IF(AND(G29&gt;0,G29&lt;1.5),"C","")))</f>
        <v/>
      </c>
      <c r="J29" s="34"/>
      <c r="K29" s="34"/>
      <c r="L29" s="34"/>
      <c r="M29" s="30" t="str">
        <f t="shared" si="12"/>
        <v>人数不合</v>
      </c>
    </row>
    <row r="30" spans="1:13" ht="30" customHeight="1" x14ac:dyDescent="0.25">
      <c r="A30" s="69">
        <v>6</v>
      </c>
      <c r="B30" s="70"/>
      <c r="C30" s="17" t="s">
        <v>28</v>
      </c>
      <c r="D30" s="38">
        <f t="shared" si="8"/>
        <v>0</v>
      </c>
      <c r="E30" s="38">
        <f t="shared" si="9"/>
        <v>0</v>
      </c>
      <c r="F30" s="38">
        <f t="shared" si="10"/>
        <v>0</v>
      </c>
      <c r="G30" s="39">
        <f t="shared" si="11"/>
        <v>0</v>
      </c>
      <c r="H30" s="38" t="str">
        <f t="shared" ref="H30:H34" si="13">IF(G30&gt;=2.5,"A",IF(AND(G30&gt;=1.5,G30&lt;2.5),"B",IF(AND(G30&gt;0,G30&lt;1.5),"C","")))</f>
        <v/>
      </c>
      <c r="J30" s="34"/>
      <c r="K30" s="34"/>
      <c r="L30" s="34"/>
      <c r="M30" s="30" t="str">
        <f t="shared" si="12"/>
        <v>人数不合</v>
      </c>
    </row>
    <row r="31" spans="1:13" ht="30" customHeight="1" x14ac:dyDescent="0.25">
      <c r="A31" s="55">
        <v>7</v>
      </c>
      <c r="B31" s="56"/>
      <c r="C31" s="17" t="s">
        <v>29</v>
      </c>
      <c r="D31" s="38">
        <f t="shared" si="8"/>
        <v>0</v>
      </c>
      <c r="E31" s="38">
        <f t="shared" si="9"/>
        <v>0</v>
      </c>
      <c r="F31" s="38">
        <f t="shared" si="10"/>
        <v>0</v>
      </c>
      <c r="G31" s="39">
        <f t="shared" si="11"/>
        <v>0</v>
      </c>
      <c r="H31" s="38" t="str">
        <f t="shared" si="13"/>
        <v/>
      </c>
      <c r="J31" s="34"/>
      <c r="K31" s="34"/>
      <c r="L31" s="34"/>
      <c r="M31" s="30" t="str">
        <f t="shared" si="12"/>
        <v>人数不合</v>
      </c>
    </row>
    <row r="32" spans="1:13" ht="30" customHeight="1" x14ac:dyDescent="0.25">
      <c r="A32" s="69">
        <v>8</v>
      </c>
      <c r="B32" s="70"/>
      <c r="C32" s="17" t="s">
        <v>30</v>
      </c>
      <c r="D32" s="38">
        <f t="shared" si="8"/>
        <v>0</v>
      </c>
      <c r="E32" s="38">
        <f t="shared" si="9"/>
        <v>0</v>
      </c>
      <c r="F32" s="38">
        <f t="shared" si="10"/>
        <v>0</v>
      </c>
      <c r="G32" s="39">
        <f t="shared" si="11"/>
        <v>0</v>
      </c>
      <c r="H32" s="38" t="str">
        <f t="shared" si="13"/>
        <v/>
      </c>
      <c r="J32" s="34"/>
      <c r="K32" s="34"/>
      <c r="L32" s="34"/>
      <c r="M32" s="30" t="str">
        <f t="shared" si="12"/>
        <v>人数不合</v>
      </c>
    </row>
    <row r="33" spans="1:13" ht="30" customHeight="1" x14ac:dyDescent="0.25">
      <c r="A33" s="55">
        <v>9</v>
      </c>
      <c r="B33" s="56"/>
      <c r="C33" s="17" t="s">
        <v>31</v>
      </c>
      <c r="D33" s="38">
        <f t="shared" si="8"/>
        <v>0</v>
      </c>
      <c r="E33" s="38">
        <f t="shared" si="9"/>
        <v>0</v>
      </c>
      <c r="F33" s="38">
        <f t="shared" si="10"/>
        <v>0</v>
      </c>
      <c r="G33" s="39">
        <f t="shared" si="11"/>
        <v>0</v>
      </c>
      <c r="H33" s="38" t="str">
        <f t="shared" si="13"/>
        <v/>
      </c>
      <c r="J33" s="34"/>
      <c r="K33" s="34"/>
      <c r="L33" s="34"/>
      <c r="M33" s="30" t="str">
        <f t="shared" si="12"/>
        <v>人数不合</v>
      </c>
    </row>
    <row r="34" spans="1:13" ht="30" customHeight="1" x14ac:dyDescent="0.25">
      <c r="A34" s="69">
        <v>10</v>
      </c>
      <c r="B34" s="70"/>
      <c r="C34" s="17" t="s">
        <v>32</v>
      </c>
      <c r="D34" s="38">
        <f t="shared" si="8"/>
        <v>0</v>
      </c>
      <c r="E34" s="38">
        <f t="shared" si="9"/>
        <v>0</v>
      </c>
      <c r="F34" s="38">
        <f t="shared" si="10"/>
        <v>0</v>
      </c>
      <c r="G34" s="39">
        <f t="shared" si="11"/>
        <v>0</v>
      </c>
      <c r="H34" s="38" t="str">
        <f t="shared" si="13"/>
        <v/>
      </c>
      <c r="J34" s="34"/>
      <c r="K34" s="34"/>
      <c r="L34" s="34"/>
      <c r="M34" s="30" t="str">
        <f t="shared" si="12"/>
        <v>人数不合</v>
      </c>
    </row>
    <row r="35" spans="1:13" ht="23.25" customHeight="1" x14ac:dyDescent="0.25">
      <c r="A35" s="8"/>
      <c r="B35" s="8"/>
      <c r="C35" s="41"/>
      <c r="D35" s="42"/>
      <c r="E35" s="42"/>
      <c r="F35" s="42"/>
      <c r="G35" s="43"/>
      <c r="H35" s="42"/>
      <c r="I35" s="42"/>
      <c r="J35" s="42"/>
      <c r="K35" s="42"/>
      <c r="L35" s="42"/>
      <c r="M35" s="42"/>
    </row>
    <row r="36" spans="1:13" ht="48.75" customHeight="1" x14ac:dyDescent="0.2">
      <c r="A36" s="31" t="s">
        <v>33</v>
      </c>
      <c r="B36" s="32"/>
      <c r="C36" s="32"/>
      <c r="D36" s="29"/>
      <c r="E36" s="29"/>
      <c r="F36" s="29"/>
      <c r="G36" s="29"/>
      <c r="H36" s="29"/>
    </row>
    <row r="37" spans="1:13" ht="15.9" customHeight="1" x14ac:dyDescent="0.25">
      <c r="A37" s="59" t="s">
        <v>1</v>
      </c>
      <c r="B37" s="60"/>
      <c r="C37" s="63" t="s">
        <v>2</v>
      </c>
      <c r="D37" s="65" t="s">
        <v>9</v>
      </c>
      <c r="E37" s="66"/>
      <c r="F37" s="66"/>
      <c r="G37" s="67" t="s">
        <v>7</v>
      </c>
      <c r="H37" s="68" t="s">
        <v>8</v>
      </c>
    </row>
    <row r="38" spans="1:13" ht="15.9" customHeight="1" x14ac:dyDescent="0.25">
      <c r="A38" s="61"/>
      <c r="B38" s="62"/>
      <c r="C38" s="64"/>
      <c r="D38" s="13" t="s">
        <v>3</v>
      </c>
      <c r="E38" s="13" t="s">
        <v>4</v>
      </c>
      <c r="F38" s="13" t="s">
        <v>5</v>
      </c>
      <c r="G38" s="67"/>
      <c r="H38" s="68"/>
      <c r="J38" s="28" t="s">
        <v>10</v>
      </c>
      <c r="M38" s="28" t="s">
        <v>6</v>
      </c>
    </row>
    <row r="39" spans="1:13" ht="33" customHeight="1" x14ac:dyDescent="0.25">
      <c r="A39" s="71">
        <v>1</v>
      </c>
      <c r="B39" s="72"/>
      <c r="C39" s="12" t="s">
        <v>34</v>
      </c>
      <c r="D39" s="38">
        <f>J39/$J$9</f>
        <v>0</v>
      </c>
      <c r="E39" s="38">
        <f>K39/$J$9</f>
        <v>0</v>
      </c>
      <c r="F39" s="38">
        <f>L39/$J$9</f>
        <v>0</v>
      </c>
      <c r="G39" s="39">
        <f>(D39*3+E39*2+F39*1)</f>
        <v>0</v>
      </c>
      <c r="H39" s="38" t="str">
        <f t="shared" ref="H39:H42" si="14">IF(G39&gt;=2.5,"A",IF(AND(G39&gt;=1.5,G39&lt;2.5),"B",IF(AND(G39&gt;0,G39&lt;1.5),"C","")))</f>
        <v/>
      </c>
      <c r="J39" s="34"/>
      <c r="K39" s="34"/>
      <c r="L39" s="34"/>
      <c r="M39" s="30" t="str">
        <f>IF(SUM(J39:L39)=$J$9,"ok","人数不合")</f>
        <v>人数不合</v>
      </c>
    </row>
    <row r="40" spans="1:13" ht="33.75" customHeight="1" x14ac:dyDescent="0.25">
      <c r="A40" s="71">
        <v>2</v>
      </c>
      <c r="B40" s="72"/>
      <c r="C40" s="16" t="s">
        <v>35</v>
      </c>
      <c r="D40" s="38">
        <f t="shared" ref="D40:D48" si="15">J40/$J$9</f>
        <v>0</v>
      </c>
      <c r="E40" s="38">
        <f t="shared" ref="E40:E48" si="16">K40/$J$9</f>
        <v>0</v>
      </c>
      <c r="F40" s="38">
        <f t="shared" ref="F40:F48" si="17">L40/$J$9</f>
        <v>0</v>
      </c>
      <c r="G40" s="39">
        <f t="shared" ref="G40:G48" si="18">(D40*3+E40*2+F40*1)</f>
        <v>0</v>
      </c>
      <c r="H40" s="38" t="str">
        <f t="shared" si="14"/>
        <v/>
      </c>
      <c r="J40" s="34"/>
      <c r="K40" s="34"/>
      <c r="L40" s="34"/>
      <c r="M40" s="30" t="str">
        <f t="shared" ref="M40:M48" si="19">IF(SUM(J40:L40)=$J$9,"ok","人数不合")</f>
        <v>人数不合</v>
      </c>
    </row>
    <row r="41" spans="1:13" ht="33" customHeight="1" x14ac:dyDescent="0.25">
      <c r="A41" s="71">
        <v>3</v>
      </c>
      <c r="B41" s="72"/>
      <c r="C41" s="12" t="s">
        <v>36</v>
      </c>
      <c r="D41" s="38">
        <f t="shared" si="15"/>
        <v>0</v>
      </c>
      <c r="E41" s="38">
        <f t="shared" si="16"/>
        <v>0</v>
      </c>
      <c r="F41" s="38">
        <f t="shared" si="17"/>
        <v>0</v>
      </c>
      <c r="G41" s="39">
        <f t="shared" si="18"/>
        <v>0</v>
      </c>
      <c r="H41" s="38" t="str">
        <f t="shared" si="14"/>
        <v/>
      </c>
      <c r="J41" s="34"/>
      <c r="K41" s="34"/>
      <c r="L41" s="34"/>
      <c r="M41" s="30" t="str">
        <f t="shared" si="19"/>
        <v>人数不合</v>
      </c>
    </row>
    <row r="42" spans="1:13" ht="33" customHeight="1" x14ac:dyDescent="0.25">
      <c r="A42" s="71">
        <v>4</v>
      </c>
      <c r="B42" s="72"/>
      <c r="C42" s="12" t="s">
        <v>37</v>
      </c>
      <c r="D42" s="38">
        <f t="shared" si="15"/>
        <v>0</v>
      </c>
      <c r="E42" s="38">
        <f t="shared" si="16"/>
        <v>0</v>
      </c>
      <c r="F42" s="38">
        <f t="shared" si="17"/>
        <v>0</v>
      </c>
      <c r="G42" s="39">
        <f t="shared" si="18"/>
        <v>0</v>
      </c>
      <c r="H42" s="38" t="str">
        <f t="shared" si="14"/>
        <v/>
      </c>
      <c r="J42" s="34"/>
      <c r="K42" s="34"/>
      <c r="L42" s="34"/>
      <c r="M42" s="30" t="str">
        <f t="shared" si="19"/>
        <v>人数不合</v>
      </c>
    </row>
    <row r="43" spans="1:13" ht="33.75" customHeight="1" x14ac:dyDescent="0.25">
      <c r="A43" s="71">
        <v>5</v>
      </c>
      <c r="B43" s="72"/>
      <c r="C43" s="16" t="s">
        <v>38</v>
      </c>
      <c r="D43" s="38">
        <f t="shared" si="15"/>
        <v>0</v>
      </c>
      <c r="E43" s="38">
        <f t="shared" si="16"/>
        <v>0</v>
      </c>
      <c r="F43" s="38">
        <f t="shared" si="17"/>
        <v>0</v>
      </c>
      <c r="G43" s="39">
        <f t="shared" si="18"/>
        <v>0</v>
      </c>
      <c r="H43" s="38" t="str">
        <f>IF(G43&gt;=2.5,"A",IF(AND(G43&gt;=1.5,G43&lt;2.5),"B",IF(AND(G43&gt;0,G43&lt;1.5),"C","")))</f>
        <v/>
      </c>
      <c r="J43" s="34"/>
      <c r="K43" s="34"/>
      <c r="L43" s="34"/>
      <c r="M43" s="30" t="str">
        <f t="shared" si="19"/>
        <v>人数不合</v>
      </c>
    </row>
    <row r="44" spans="1:13" ht="33" customHeight="1" x14ac:dyDescent="0.25">
      <c r="A44" s="71">
        <v>6</v>
      </c>
      <c r="B44" s="72"/>
      <c r="C44" s="16" t="s">
        <v>39</v>
      </c>
      <c r="D44" s="38">
        <f t="shared" si="15"/>
        <v>0</v>
      </c>
      <c r="E44" s="38">
        <f t="shared" si="16"/>
        <v>0</v>
      </c>
      <c r="F44" s="38">
        <f t="shared" si="17"/>
        <v>0</v>
      </c>
      <c r="G44" s="39">
        <f t="shared" si="18"/>
        <v>0</v>
      </c>
      <c r="H44" s="38" t="str">
        <f t="shared" ref="H44:H48" si="20">IF(G44&gt;=2.5,"A",IF(AND(G44&gt;=1.5,G44&lt;2.5),"B",IF(AND(G44&gt;0,G44&lt;1.5),"C","")))</f>
        <v/>
      </c>
      <c r="J44" s="34"/>
      <c r="K44" s="34"/>
      <c r="L44" s="34"/>
      <c r="M44" s="30" t="str">
        <f t="shared" si="19"/>
        <v>人数不合</v>
      </c>
    </row>
    <row r="45" spans="1:13" ht="33" customHeight="1" x14ac:dyDescent="0.25">
      <c r="A45" s="71">
        <v>7</v>
      </c>
      <c r="B45" s="72"/>
      <c r="C45" s="12" t="s">
        <v>40</v>
      </c>
      <c r="D45" s="38">
        <f t="shared" si="15"/>
        <v>0</v>
      </c>
      <c r="E45" s="38">
        <f t="shared" si="16"/>
        <v>0</v>
      </c>
      <c r="F45" s="38">
        <f t="shared" si="17"/>
        <v>0</v>
      </c>
      <c r="G45" s="39">
        <f t="shared" si="18"/>
        <v>0</v>
      </c>
      <c r="H45" s="38" t="str">
        <f t="shared" si="20"/>
        <v/>
      </c>
      <c r="J45" s="34"/>
      <c r="K45" s="34"/>
      <c r="L45" s="34"/>
      <c r="M45" s="30" t="str">
        <f t="shared" si="19"/>
        <v>人数不合</v>
      </c>
    </row>
    <row r="46" spans="1:13" ht="32.1" customHeight="1" x14ac:dyDescent="0.25">
      <c r="A46" s="71">
        <v>8</v>
      </c>
      <c r="B46" s="72"/>
      <c r="C46" s="12" t="s">
        <v>41</v>
      </c>
      <c r="D46" s="38">
        <f t="shared" si="15"/>
        <v>0</v>
      </c>
      <c r="E46" s="38">
        <f t="shared" si="16"/>
        <v>0</v>
      </c>
      <c r="F46" s="38">
        <f t="shared" si="17"/>
        <v>0</v>
      </c>
      <c r="G46" s="39">
        <f t="shared" si="18"/>
        <v>0</v>
      </c>
      <c r="H46" s="38" t="str">
        <f t="shared" si="20"/>
        <v/>
      </c>
      <c r="J46" s="34"/>
      <c r="K46" s="34"/>
      <c r="L46" s="34"/>
      <c r="M46" s="30" t="str">
        <f t="shared" si="19"/>
        <v>人数不合</v>
      </c>
    </row>
    <row r="47" spans="1:13" ht="32.1" customHeight="1" x14ac:dyDescent="0.25">
      <c r="A47" s="71">
        <v>9</v>
      </c>
      <c r="B47" s="72"/>
      <c r="C47" s="12" t="s">
        <v>42</v>
      </c>
      <c r="D47" s="38">
        <f t="shared" si="15"/>
        <v>0</v>
      </c>
      <c r="E47" s="38">
        <f t="shared" si="16"/>
        <v>0</v>
      </c>
      <c r="F47" s="38">
        <f t="shared" si="17"/>
        <v>0</v>
      </c>
      <c r="G47" s="39">
        <f t="shared" si="18"/>
        <v>0</v>
      </c>
      <c r="H47" s="38" t="str">
        <f t="shared" si="20"/>
        <v/>
      </c>
      <c r="J47" s="34"/>
      <c r="K47" s="34"/>
      <c r="L47" s="34"/>
      <c r="M47" s="30" t="str">
        <f t="shared" si="19"/>
        <v>人数不合</v>
      </c>
    </row>
    <row r="48" spans="1:13" ht="32.1" customHeight="1" x14ac:dyDescent="0.25">
      <c r="A48" s="71">
        <v>10</v>
      </c>
      <c r="B48" s="72"/>
      <c r="C48" s="12" t="s">
        <v>43</v>
      </c>
      <c r="D48" s="38">
        <f t="shared" si="15"/>
        <v>0</v>
      </c>
      <c r="E48" s="38">
        <f t="shared" si="16"/>
        <v>0</v>
      </c>
      <c r="F48" s="38">
        <f t="shared" si="17"/>
        <v>0</v>
      </c>
      <c r="G48" s="39">
        <f t="shared" si="18"/>
        <v>0</v>
      </c>
      <c r="H48" s="38" t="str">
        <f t="shared" si="20"/>
        <v/>
      </c>
      <c r="J48" s="34"/>
      <c r="K48" s="34"/>
      <c r="L48" s="34"/>
      <c r="M48" s="30" t="str">
        <f t="shared" si="19"/>
        <v>人数不合</v>
      </c>
    </row>
    <row r="49" spans="1:13" ht="18.899999999999999" customHeight="1" x14ac:dyDescent="0.25">
      <c r="A49" s="27"/>
      <c r="D49" s="10"/>
      <c r="E49" s="10"/>
      <c r="F49" s="10"/>
      <c r="G49" s="10"/>
      <c r="H49" s="10"/>
    </row>
    <row r="50" spans="1:13" ht="18.899999999999999" customHeight="1" x14ac:dyDescent="0.25">
      <c r="A50" s="75" t="s">
        <v>55</v>
      </c>
      <c r="B50" s="75"/>
      <c r="C50" s="75"/>
      <c r="D50" s="10"/>
      <c r="E50" s="10"/>
      <c r="F50" s="10"/>
      <c r="G50" s="10"/>
      <c r="H50" s="10"/>
    </row>
    <row r="51" spans="1:13" ht="15.9" customHeight="1" x14ac:dyDescent="0.25">
      <c r="A51" s="59" t="s">
        <v>1</v>
      </c>
      <c r="B51" s="60"/>
      <c r="C51" s="63" t="s">
        <v>2</v>
      </c>
      <c r="D51" s="65" t="s">
        <v>9</v>
      </c>
      <c r="E51" s="66"/>
      <c r="F51" s="66"/>
      <c r="G51" s="67" t="s">
        <v>7</v>
      </c>
      <c r="H51" s="68" t="s">
        <v>8</v>
      </c>
    </row>
    <row r="52" spans="1:13" ht="15.9" customHeight="1" x14ac:dyDescent="0.25">
      <c r="A52" s="61"/>
      <c r="B52" s="62"/>
      <c r="C52" s="64"/>
      <c r="D52" s="13" t="s">
        <v>3</v>
      </c>
      <c r="E52" s="13" t="s">
        <v>4</v>
      </c>
      <c r="F52" s="13" t="s">
        <v>5</v>
      </c>
      <c r="G52" s="67"/>
      <c r="H52" s="68"/>
      <c r="J52" s="28" t="s">
        <v>10</v>
      </c>
      <c r="M52" s="28" t="s">
        <v>6</v>
      </c>
    </row>
    <row r="53" spans="1:13" ht="32.1" customHeight="1" x14ac:dyDescent="0.25">
      <c r="A53" s="73">
        <v>1</v>
      </c>
      <c r="B53" s="74"/>
      <c r="C53" s="11" t="s">
        <v>44</v>
      </c>
      <c r="D53" s="38">
        <f>J53/$J$9</f>
        <v>0</v>
      </c>
      <c r="E53" s="38">
        <f>K53/$J$9</f>
        <v>0</v>
      </c>
      <c r="F53" s="38">
        <f>L53/$J$9</f>
        <v>0</v>
      </c>
      <c r="G53" s="39">
        <f>(D53*3+E53*2+F53*1)</f>
        <v>0</v>
      </c>
      <c r="H53" s="38" t="str">
        <f t="shared" ref="H53:H56" si="21">IF(G53&gt;=2.5,"A",IF(AND(G53&gt;=1.5,G53&lt;2.5),"B",IF(AND(G53&gt;0,G53&lt;1.5),"C","")))</f>
        <v/>
      </c>
      <c r="J53" s="34"/>
      <c r="K53" s="34"/>
      <c r="L53" s="34"/>
      <c r="M53" s="30" t="str">
        <f>IF(SUM(J53:L53)=$J$9,"ok","人数不合")</f>
        <v>人数不合</v>
      </c>
    </row>
    <row r="54" spans="1:13" ht="32.1" customHeight="1" x14ac:dyDescent="0.25">
      <c r="A54" s="73">
        <v>2</v>
      </c>
      <c r="B54" s="74"/>
      <c r="C54" s="19" t="s">
        <v>45</v>
      </c>
      <c r="D54" s="38">
        <f t="shared" ref="D54:D62" si="22">J54/$J$9</f>
        <v>0</v>
      </c>
      <c r="E54" s="38">
        <f t="shared" ref="E54:E62" si="23">K54/$J$9</f>
        <v>0</v>
      </c>
      <c r="F54" s="38">
        <f t="shared" ref="F54:F62" si="24">L54/$J$9</f>
        <v>0</v>
      </c>
      <c r="G54" s="39">
        <f t="shared" ref="G54:G62" si="25">(D54*3+E54*2+F54*1)</f>
        <v>0</v>
      </c>
      <c r="H54" s="38" t="str">
        <f t="shared" si="21"/>
        <v/>
      </c>
      <c r="J54" s="34"/>
      <c r="K54" s="34"/>
      <c r="L54" s="34"/>
      <c r="M54" s="30" t="str">
        <f t="shared" ref="M54:M62" si="26">IF(SUM(J54:L54)=$J$9,"ok","人数不合")</f>
        <v>人数不合</v>
      </c>
    </row>
    <row r="55" spans="1:13" ht="33.75" customHeight="1" x14ac:dyDescent="0.25">
      <c r="A55" s="73">
        <v>3</v>
      </c>
      <c r="B55" s="74"/>
      <c r="C55" s="18" t="s">
        <v>46</v>
      </c>
      <c r="D55" s="38">
        <f t="shared" si="22"/>
        <v>0</v>
      </c>
      <c r="E55" s="38">
        <f t="shared" si="23"/>
        <v>0</v>
      </c>
      <c r="F55" s="38">
        <f t="shared" si="24"/>
        <v>0</v>
      </c>
      <c r="G55" s="39">
        <f t="shared" si="25"/>
        <v>0</v>
      </c>
      <c r="H55" s="38" t="str">
        <f t="shared" si="21"/>
        <v/>
      </c>
      <c r="J55" s="34"/>
      <c r="K55" s="34"/>
      <c r="L55" s="34"/>
      <c r="M55" s="30" t="str">
        <f t="shared" si="26"/>
        <v>人数不合</v>
      </c>
    </row>
    <row r="56" spans="1:13" ht="32.1" customHeight="1" x14ac:dyDescent="0.25">
      <c r="A56" s="73">
        <v>4</v>
      </c>
      <c r="B56" s="74"/>
      <c r="C56" s="12" t="s">
        <v>47</v>
      </c>
      <c r="D56" s="38">
        <f t="shared" si="22"/>
        <v>0</v>
      </c>
      <c r="E56" s="38">
        <f t="shared" si="23"/>
        <v>0</v>
      </c>
      <c r="F56" s="38">
        <f t="shared" si="24"/>
        <v>0</v>
      </c>
      <c r="G56" s="39">
        <f t="shared" si="25"/>
        <v>0</v>
      </c>
      <c r="H56" s="38" t="str">
        <f t="shared" si="21"/>
        <v/>
      </c>
      <c r="J56" s="34"/>
      <c r="K56" s="34"/>
      <c r="L56" s="34"/>
      <c r="M56" s="30" t="str">
        <f t="shared" si="26"/>
        <v>人数不合</v>
      </c>
    </row>
    <row r="57" spans="1:13" ht="32.1" customHeight="1" x14ac:dyDescent="0.25">
      <c r="A57" s="73">
        <v>5</v>
      </c>
      <c r="B57" s="74"/>
      <c r="C57" s="11" t="s">
        <v>48</v>
      </c>
      <c r="D57" s="38">
        <f t="shared" si="22"/>
        <v>0</v>
      </c>
      <c r="E57" s="38">
        <f t="shared" si="23"/>
        <v>0</v>
      </c>
      <c r="F57" s="38">
        <f t="shared" si="24"/>
        <v>0</v>
      </c>
      <c r="G57" s="39">
        <f t="shared" si="25"/>
        <v>0</v>
      </c>
      <c r="H57" s="38" t="str">
        <f>IF(G57&gt;=2.5,"A",IF(AND(G57&gt;=1.5,G57&lt;2.5),"B",IF(AND(G57&gt;0,G57&lt;1.5),"C","")))</f>
        <v/>
      </c>
      <c r="J57" s="34"/>
      <c r="K57" s="34"/>
      <c r="L57" s="34"/>
      <c r="M57" s="30" t="str">
        <f t="shared" si="26"/>
        <v>人数不合</v>
      </c>
    </row>
    <row r="58" spans="1:13" ht="32.1" customHeight="1" x14ac:dyDescent="0.25">
      <c r="A58" s="73">
        <v>6</v>
      </c>
      <c r="B58" s="74"/>
      <c r="C58" s="19" t="s">
        <v>49</v>
      </c>
      <c r="D58" s="38">
        <f t="shared" si="22"/>
        <v>0</v>
      </c>
      <c r="E58" s="38">
        <f t="shared" si="23"/>
        <v>0</v>
      </c>
      <c r="F58" s="38">
        <f t="shared" si="24"/>
        <v>0</v>
      </c>
      <c r="G58" s="39">
        <f t="shared" si="25"/>
        <v>0</v>
      </c>
      <c r="H58" s="38" t="str">
        <f t="shared" ref="H58:H62" si="27">IF(G58&gt;=2.5,"A",IF(AND(G58&gt;=1.5,G58&lt;2.5),"B",IF(AND(G58&gt;0,G58&lt;1.5),"C","")))</f>
        <v/>
      </c>
      <c r="J58" s="34"/>
      <c r="K58" s="34"/>
      <c r="L58" s="34"/>
      <c r="M58" s="30" t="str">
        <f t="shared" si="26"/>
        <v>人数不合</v>
      </c>
    </row>
    <row r="59" spans="1:13" ht="32.1" customHeight="1" x14ac:dyDescent="0.25">
      <c r="A59" s="73">
        <v>7</v>
      </c>
      <c r="B59" s="74"/>
      <c r="C59" s="20" t="s">
        <v>50</v>
      </c>
      <c r="D59" s="38">
        <f t="shared" si="22"/>
        <v>0</v>
      </c>
      <c r="E59" s="38">
        <f t="shared" si="23"/>
        <v>0</v>
      </c>
      <c r="F59" s="38">
        <f t="shared" si="24"/>
        <v>0</v>
      </c>
      <c r="G59" s="39">
        <f t="shared" si="25"/>
        <v>0</v>
      </c>
      <c r="H59" s="38" t="str">
        <f t="shared" si="27"/>
        <v/>
      </c>
      <c r="J59" s="34"/>
      <c r="K59" s="34"/>
      <c r="L59" s="34"/>
      <c r="M59" s="30" t="str">
        <f t="shared" si="26"/>
        <v>人数不合</v>
      </c>
    </row>
    <row r="60" spans="1:13" ht="32.1" customHeight="1" x14ac:dyDescent="0.25">
      <c r="A60" s="73">
        <v>8</v>
      </c>
      <c r="B60" s="74"/>
      <c r="C60" s="21" t="s">
        <v>51</v>
      </c>
      <c r="D60" s="38">
        <f t="shared" si="22"/>
        <v>0</v>
      </c>
      <c r="E60" s="38">
        <f t="shared" si="23"/>
        <v>0</v>
      </c>
      <c r="F60" s="38">
        <f t="shared" si="24"/>
        <v>0</v>
      </c>
      <c r="G60" s="39">
        <f t="shared" si="25"/>
        <v>0</v>
      </c>
      <c r="H60" s="38" t="str">
        <f t="shared" si="27"/>
        <v/>
      </c>
      <c r="J60" s="34"/>
      <c r="K60" s="34"/>
      <c r="L60" s="34"/>
      <c r="M60" s="30" t="str">
        <f t="shared" si="26"/>
        <v>人数不合</v>
      </c>
    </row>
    <row r="61" spans="1:13" ht="33.75" customHeight="1" x14ac:dyDescent="0.25">
      <c r="A61" s="73">
        <v>9</v>
      </c>
      <c r="B61" s="74"/>
      <c r="C61" s="22" t="s">
        <v>52</v>
      </c>
      <c r="D61" s="38">
        <f t="shared" si="22"/>
        <v>0</v>
      </c>
      <c r="E61" s="38">
        <f t="shared" si="23"/>
        <v>0</v>
      </c>
      <c r="F61" s="38">
        <f t="shared" si="24"/>
        <v>0</v>
      </c>
      <c r="G61" s="39">
        <f t="shared" si="25"/>
        <v>0</v>
      </c>
      <c r="H61" s="38" t="str">
        <f t="shared" si="27"/>
        <v/>
      </c>
      <c r="J61" s="34"/>
      <c r="K61" s="34"/>
      <c r="L61" s="34"/>
      <c r="M61" s="30" t="str">
        <f t="shared" si="26"/>
        <v>人数不合</v>
      </c>
    </row>
    <row r="62" spans="1:13" ht="32.1" customHeight="1" x14ac:dyDescent="0.25">
      <c r="A62" s="73">
        <v>10</v>
      </c>
      <c r="B62" s="74"/>
      <c r="C62" s="22" t="s">
        <v>53</v>
      </c>
      <c r="D62" s="38">
        <f t="shared" si="22"/>
        <v>0</v>
      </c>
      <c r="E62" s="38">
        <f t="shared" si="23"/>
        <v>0</v>
      </c>
      <c r="F62" s="38">
        <f t="shared" si="24"/>
        <v>0</v>
      </c>
      <c r="G62" s="39">
        <f t="shared" si="25"/>
        <v>0</v>
      </c>
      <c r="H62" s="38" t="str">
        <f t="shared" si="27"/>
        <v/>
      </c>
      <c r="J62" s="34"/>
      <c r="K62" s="34"/>
      <c r="L62" s="34"/>
      <c r="M62" s="30" t="str">
        <f t="shared" si="26"/>
        <v>人数不合</v>
      </c>
    </row>
    <row r="63" spans="1:13" ht="18.899999999999999" customHeight="1" x14ac:dyDescent="0.25">
      <c r="A63" s="27"/>
      <c r="D63" s="10"/>
      <c r="E63" s="10"/>
      <c r="F63" s="10"/>
      <c r="G63" s="10"/>
      <c r="H63" s="10"/>
    </row>
    <row r="64" spans="1:13" ht="43.5" customHeight="1" x14ac:dyDescent="0.2">
      <c r="A64" s="31" t="s">
        <v>54</v>
      </c>
      <c r="B64" s="33"/>
      <c r="C64" s="32"/>
      <c r="D64" s="10"/>
      <c r="E64" s="10"/>
      <c r="F64" s="10"/>
      <c r="G64" s="10"/>
      <c r="H64" s="10"/>
    </row>
    <row r="65" spans="1:13" ht="15.9" customHeight="1" x14ac:dyDescent="0.25">
      <c r="A65" s="59" t="s">
        <v>1</v>
      </c>
      <c r="B65" s="60"/>
      <c r="C65" s="63" t="s">
        <v>2</v>
      </c>
      <c r="D65" s="65" t="s">
        <v>9</v>
      </c>
      <c r="E65" s="66"/>
      <c r="F65" s="66"/>
      <c r="G65" s="67" t="s">
        <v>7</v>
      </c>
      <c r="H65" s="68" t="s">
        <v>8</v>
      </c>
    </row>
    <row r="66" spans="1:13" ht="15.9" customHeight="1" x14ac:dyDescent="0.25">
      <c r="A66" s="61"/>
      <c r="B66" s="62"/>
      <c r="C66" s="64"/>
      <c r="D66" s="13" t="s">
        <v>3</v>
      </c>
      <c r="E66" s="13" t="s">
        <v>4</v>
      </c>
      <c r="F66" s="13" t="s">
        <v>5</v>
      </c>
      <c r="G66" s="67"/>
      <c r="H66" s="68"/>
      <c r="J66" s="28" t="s">
        <v>10</v>
      </c>
      <c r="M66" s="28" t="s">
        <v>6</v>
      </c>
    </row>
    <row r="67" spans="1:13" ht="32.1" customHeight="1" x14ac:dyDescent="0.25">
      <c r="A67" s="73">
        <v>1</v>
      </c>
      <c r="B67" s="74"/>
      <c r="C67" s="22" t="s">
        <v>56</v>
      </c>
      <c r="D67" s="38">
        <f>J67/$J$9</f>
        <v>0</v>
      </c>
      <c r="E67" s="38">
        <f>K67/$J$9</f>
        <v>0</v>
      </c>
      <c r="F67" s="38">
        <f>L67/$J$9</f>
        <v>0</v>
      </c>
      <c r="G67" s="39">
        <f>(D67*3+E67*2+F67*1)</f>
        <v>0</v>
      </c>
      <c r="H67" s="38" t="str">
        <f t="shared" ref="H67:H70" si="28">IF(G67&gt;=2.5,"A",IF(AND(G67&gt;=1.5,G67&lt;2.5),"B",IF(AND(G67&gt;0,G67&lt;1.5),"C","")))</f>
        <v/>
      </c>
      <c r="J67" s="34"/>
      <c r="K67" s="34"/>
      <c r="L67" s="34"/>
      <c r="M67" s="30" t="str">
        <f>IF(SUM(J67:L67)=$J$9,"ok","人数不合")</f>
        <v>人数不合</v>
      </c>
    </row>
    <row r="68" spans="1:13" ht="32.1" customHeight="1" x14ac:dyDescent="0.25">
      <c r="A68" s="73">
        <v>2</v>
      </c>
      <c r="B68" s="74"/>
      <c r="C68" s="22" t="s">
        <v>57</v>
      </c>
      <c r="D68" s="38">
        <f t="shared" ref="D68:D76" si="29">J68/$J$9</f>
        <v>0</v>
      </c>
      <c r="E68" s="38">
        <f t="shared" ref="E68:E76" si="30">K68/$J$9</f>
        <v>0</v>
      </c>
      <c r="F68" s="38">
        <f t="shared" ref="F68:F76" si="31">L68/$J$9</f>
        <v>0</v>
      </c>
      <c r="G68" s="39">
        <f t="shared" ref="G68:G76" si="32">(D68*3+E68*2+F68*1)</f>
        <v>0</v>
      </c>
      <c r="H68" s="38" t="str">
        <f t="shared" si="28"/>
        <v/>
      </c>
      <c r="J68" s="34"/>
      <c r="K68" s="34"/>
      <c r="L68" s="34"/>
      <c r="M68" s="30" t="str">
        <f t="shared" ref="M68:M76" si="33">IF(SUM(J68:L68)=$J$9,"ok","人数不合")</f>
        <v>人数不合</v>
      </c>
    </row>
    <row r="69" spans="1:13" ht="33" customHeight="1" x14ac:dyDescent="0.25">
      <c r="A69" s="73">
        <v>3</v>
      </c>
      <c r="B69" s="74"/>
      <c r="C69" s="23" t="s">
        <v>58</v>
      </c>
      <c r="D69" s="38">
        <f t="shared" si="29"/>
        <v>0</v>
      </c>
      <c r="E69" s="38">
        <f t="shared" si="30"/>
        <v>0</v>
      </c>
      <c r="F69" s="38">
        <f t="shared" si="31"/>
        <v>0</v>
      </c>
      <c r="G69" s="39">
        <f t="shared" si="32"/>
        <v>0</v>
      </c>
      <c r="H69" s="38" t="str">
        <f t="shared" si="28"/>
        <v/>
      </c>
      <c r="J69" s="34"/>
      <c r="K69" s="34"/>
      <c r="L69" s="34"/>
      <c r="M69" s="30" t="str">
        <f t="shared" si="33"/>
        <v>人数不合</v>
      </c>
    </row>
    <row r="70" spans="1:13" ht="33" customHeight="1" x14ac:dyDescent="0.25">
      <c r="A70" s="79">
        <v>4</v>
      </c>
      <c r="B70" s="80"/>
      <c r="C70" s="20" t="s">
        <v>59</v>
      </c>
      <c r="D70" s="38">
        <f t="shared" si="29"/>
        <v>0</v>
      </c>
      <c r="E70" s="38">
        <f t="shared" si="30"/>
        <v>0</v>
      </c>
      <c r="F70" s="38">
        <f t="shared" si="31"/>
        <v>0</v>
      </c>
      <c r="G70" s="39">
        <f t="shared" si="32"/>
        <v>0</v>
      </c>
      <c r="H70" s="38" t="str">
        <f t="shared" si="28"/>
        <v/>
      </c>
      <c r="J70" s="34"/>
      <c r="K70" s="34"/>
      <c r="L70" s="34"/>
      <c r="M70" s="30" t="str">
        <f t="shared" si="33"/>
        <v>人数不合</v>
      </c>
    </row>
    <row r="71" spans="1:13" ht="33" customHeight="1" x14ac:dyDescent="0.25">
      <c r="A71" s="59">
        <v>5</v>
      </c>
      <c r="B71" s="60"/>
      <c r="C71" s="11" t="s">
        <v>60</v>
      </c>
      <c r="D71" s="38">
        <f t="shared" si="29"/>
        <v>0</v>
      </c>
      <c r="E71" s="38">
        <f t="shared" si="30"/>
        <v>0</v>
      </c>
      <c r="F71" s="38">
        <f t="shared" si="31"/>
        <v>0</v>
      </c>
      <c r="G71" s="39">
        <f t="shared" si="32"/>
        <v>0</v>
      </c>
      <c r="H71" s="38" t="str">
        <f>IF(G71&gt;=2.5,"A",IF(AND(G71&gt;=1.5,G71&lt;2.5),"B",IF(AND(G71&gt;0,G71&lt;1.5),"C","")))</f>
        <v/>
      </c>
      <c r="J71" s="34"/>
      <c r="K71" s="34"/>
      <c r="L71" s="34"/>
      <c r="M71" s="30" t="str">
        <f t="shared" si="33"/>
        <v>人数不合</v>
      </c>
    </row>
    <row r="72" spans="1:13" ht="33" customHeight="1" x14ac:dyDescent="0.25">
      <c r="A72" s="69">
        <v>6</v>
      </c>
      <c r="B72" s="70"/>
      <c r="C72" s="24" t="s">
        <v>61</v>
      </c>
      <c r="D72" s="38">
        <f t="shared" si="29"/>
        <v>0</v>
      </c>
      <c r="E72" s="38">
        <f t="shared" si="30"/>
        <v>0</v>
      </c>
      <c r="F72" s="38">
        <f t="shared" si="31"/>
        <v>0</v>
      </c>
      <c r="G72" s="39">
        <f t="shared" si="32"/>
        <v>0</v>
      </c>
      <c r="H72" s="38" t="str">
        <f t="shared" ref="H72:H76" si="34">IF(G72&gt;=2.5,"A",IF(AND(G72&gt;=1.5,G72&lt;2.5),"B",IF(AND(G72&gt;0,G72&lt;1.5),"C","")))</f>
        <v/>
      </c>
      <c r="J72" s="34"/>
      <c r="K72" s="34"/>
      <c r="L72" s="34"/>
      <c r="M72" s="30" t="str">
        <f t="shared" si="33"/>
        <v>人数不合</v>
      </c>
    </row>
    <row r="73" spans="1:13" ht="33" customHeight="1" x14ac:dyDescent="0.25">
      <c r="A73" s="76">
        <v>7</v>
      </c>
      <c r="B73" s="77"/>
      <c r="C73" s="24" t="s">
        <v>62</v>
      </c>
      <c r="D73" s="38">
        <f t="shared" si="29"/>
        <v>0</v>
      </c>
      <c r="E73" s="38">
        <f t="shared" si="30"/>
        <v>0</v>
      </c>
      <c r="F73" s="38">
        <f t="shared" si="31"/>
        <v>0</v>
      </c>
      <c r="G73" s="39">
        <f t="shared" si="32"/>
        <v>0</v>
      </c>
      <c r="H73" s="38" t="str">
        <f t="shared" si="34"/>
        <v/>
      </c>
      <c r="J73" s="34"/>
      <c r="K73" s="34"/>
      <c r="L73" s="34"/>
      <c r="M73" s="30" t="str">
        <f t="shared" si="33"/>
        <v>人数不合</v>
      </c>
    </row>
    <row r="74" spans="1:13" ht="33" customHeight="1" x14ac:dyDescent="0.25">
      <c r="A74" s="65">
        <v>8</v>
      </c>
      <c r="B74" s="78"/>
      <c r="C74" s="24" t="s">
        <v>63</v>
      </c>
      <c r="D74" s="38">
        <f t="shared" si="29"/>
        <v>0</v>
      </c>
      <c r="E74" s="38">
        <f t="shared" si="30"/>
        <v>0</v>
      </c>
      <c r="F74" s="38">
        <f t="shared" si="31"/>
        <v>0</v>
      </c>
      <c r="G74" s="39">
        <f t="shared" si="32"/>
        <v>0</v>
      </c>
      <c r="H74" s="38" t="str">
        <f t="shared" si="34"/>
        <v/>
      </c>
      <c r="J74" s="34"/>
      <c r="K74" s="34"/>
      <c r="L74" s="34"/>
      <c r="M74" s="30" t="str">
        <f t="shared" si="33"/>
        <v>人数不合</v>
      </c>
    </row>
    <row r="75" spans="1:13" ht="33" customHeight="1" x14ac:dyDescent="0.25">
      <c r="A75" s="59">
        <v>9</v>
      </c>
      <c r="B75" s="60"/>
      <c r="C75" s="2" t="s">
        <v>64</v>
      </c>
      <c r="D75" s="38">
        <f t="shared" si="29"/>
        <v>0</v>
      </c>
      <c r="E75" s="38">
        <f t="shared" si="30"/>
        <v>0</v>
      </c>
      <c r="F75" s="38">
        <f t="shared" si="31"/>
        <v>0</v>
      </c>
      <c r="G75" s="39">
        <f t="shared" si="32"/>
        <v>0</v>
      </c>
      <c r="H75" s="38" t="str">
        <f t="shared" si="34"/>
        <v/>
      </c>
      <c r="J75" s="34"/>
      <c r="K75" s="34"/>
      <c r="L75" s="34"/>
      <c r="M75" s="30" t="str">
        <f t="shared" si="33"/>
        <v>人数不合</v>
      </c>
    </row>
    <row r="76" spans="1:13" ht="33" customHeight="1" x14ac:dyDescent="0.25">
      <c r="A76" s="71">
        <v>10</v>
      </c>
      <c r="B76" s="72"/>
      <c r="C76" s="25" t="s">
        <v>65</v>
      </c>
      <c r="D76" s="38">
        <f t="shared" si="29"/>
        <v>0</v>
      </c>
      <c r="E76" s="38">
        <f t="shared" si="30"/>
        <v>0</v>
      </c>
      <c r="F76" s="38">
        <f t="shared" si="31"/>
        <v>0</v>
      </c>
      <c r="G76" s="39">
        <f t="shared" si="32"/>
        <v>0</v>
      </c>
      <c r="H76" s="38" t="str">
        <f t="shared" si="34"/>
        <v/>
      </c>
      <c r="J76" s="34"/>
      <c r="K76" s="34"/>
      <c r="L76" s="34"/>
      <c r="M76" s="30" t="str">
        <f t="shared" si="33"/>
        <v>人数不合</v>
      </c>
    </row>
    <row r="77" spans="1:13" ht="21" customHeight="1" x14ac:dyDescent="0.25"/>
  </sheetData>
  <mergeCells count="77">
    <mergeCell ref="G23:G24"/>
    <mergeCell ref="H23:H24"/>
    <mergeCell ref="A51:B52"/>
    <mergeCell ref="C51:C52"/>
    <mergeCell ref="D51:F51"/>
    <mergeCell ref="G51:G52"/>
    <mergeCell ref="H51:H52"/>
    <mergeCell ref="A50:C50"/>
    <mergeCell ref="A23:B24"/>
    <mergeCell ref="C23:C24"/>
    <mergeCell ref="D23:F23"/>
    <mergeCell ref="A37:B38"/>
    <mergeCell ref="C37:C38"/>
    <mergeCell ref="D37:F37"/>
    <mergeCell ref="G37:G38"/>
    <mergeCell ref="H37:H38"/>
    <mergeCell ref="A75:B75"/>
    <mergeCell ref="A76:B76"/>
    <mergeCell ref="A74:B74"/>
    <mergeCell ref="A73:B73"/>
    <mergeCell ref="A71:B71"/>
    <mergeCell ref="A65:B66"/>
    <mergeCell ref="C65:C66"/>
    <mergeCell ref="D65:F65"/>
    <mergeCell ref="G65:G66"/>
    <mergeCell ref="H65:H66"/>
    <mergeCell ref="A13:B13"/>
    <mergeCell ref="A14:B14"/>
    <mergeCell ref="A15:B15"/>
    <mergeCell ref="H9:H10"/>
    <mergeCell ref="G9:G10"/>
    <mergeCell ref="A9:B10"/>
    <mergeCell ref="C9:C10"/>
    <mergeCell ref="D9:F9"/>
    <mergeCell ref="A11:B11"/>
    <mergeCell ref="A12:B12"/>
    <mergeCell ref="A19:B19"/>
    <mergeCell ref="A20:B20"/>
    <mergeCell ref="A25:B25"/>
    <mergeCell ref="A16:B16"/>
    <mergeCell ref="A17:B17"/>
    <mergeCell ref="A18:B18"/>
    <mergeCell ref="A22:C22"/>
    <mergeCell ref="A26:B26"/>
    <mergeCell ref="A27:B27"/>
    <mergeCell ref="A28:B28"/>
    <mergeCell ref="A29:B29"/>
    <mergeCell ref="A34:B34"/>
    <mergeCell ref="A30:B30"/>
    <mergeCell ref="A45:B45"/>
    <mergeCell ref="A46:B46"/>
    <mergeCell ref="A47:B47"/>
    <mergeCell ref="A48:B48"/>
    <mergeCell ref="A31:B31"/>
    <mergeCell ref="A32:B32"/>
    <mergeCell ref="A33:B33"/>
    <mergeCell ref="A39:B39"/>
    <mergeCell ref="A40:B40"/>
    <mergeCell ref="A41:B41"/>
    <mergeCell ref="A42:B42"/>
    <mergeCell ref="A43:B43"/>
    <mergeCell ref="A44:B44"/>
    <mergeCell ref="A53:B53"/>
    <mergeCell ref="A54:B54"/>
    <mergeCell ref="A55:B55"/>
    <mergeCell ref="A56:B56"/>
    <mergeCell ref="A57:B57"/>
    <mergeCell ref="A58:B58"/>
    <mergeCell ref="A59:B59"/>
    <mergeCell ref="A60:B60"/>
    <mergeCell ref="A61:B61"/>
    <mergeCell ref="A62:B62"/>
    <mergeCell ref="A67:B67"/>
    <mergeCell ref="A68:B68"/>
    <mergeCell ref="A69:B69"/>
    <mergeCell ref="A70:B70"/>
    <mergeCell ref="A72:B72"/>
  </mergeCells>
  <phoneticPr fontId="2"/>
  <conditionalFormatting sqref="M1:M20 M22:M34 M36:M1048576">
    <cfRule type="containsText" dxfId="1" priority="1" operator="containsText" text="OK">
      <formula>NOT(ISERROR(SEARCH("OK",M1)))</formula>
    </cfRule>
    <cfRule type="containsText" dxfId="0" priority="2" operator="containsText" text="人数不合">
      <formula>NOT(ISERROR(SEARCH("人数不合",M1)))</formula>
    </cfRule>
  </conditionalFormatting>
  <pageMargins left="0.7" right="0.7" top="0.75" bottom="0.75" header="0.3" footer="0.3"/>
  <pageSetup paperSize="9" scale="75" fitToHeight="0" orientation="portrait" r:id="rId1"/>
  <rowBreaks count="2" manualBreakCount="2">
    <brk id="34" max="7" man="1"/>
    <brk id="6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3期別入力版</vt:lpstr>
      <vt:lpstr>3期まとめて版</vt:lpstr>
      <vt:lpstr>'3期まとめて版'!Print_Area</vt:lpstr>
      <vt:lpstr>'3期別入力版'!Print_Area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&lt;5461726F31332D8EA98CC8935F8C9F81458EA98CC8955D89BF97E1816995DB&gt;</dc:title>
  <dc:creator>akita</dc:creator>
  <cp:lastModifiedBy>educa</cp:lastModifiedBy>
  <cp:lastPrinted>2020-01-29T06:09:25Z</cp:lastPrinted>
  <dcterms:created xsi:type="dcterms:W3CDTF">2020-01-22T15:09:30Z</dcterms:created>
  <dcterms:modified xsi:type="dcterms:W3CDTF">2023-08-18T09:29:01Z</dcterms:modified>
</cp:coreProperties>
</file>